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K15" i="3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E22" i="3"/>
  <c r="E21" i="3" s="1"/>
  <c r="E20" i="3" s="1"/>
  <c r="G22" i="3"/>
  <c r="J22" i="3"/>
  <c r="J21" i="3" s="1"/>
  <c r="J20" i="3" s="1"/>
  <c r="F23" i="3"/>
  <c r="K23" i="3"/>
  <c r="F24" i="3"/>
  <c r="K24" i="3"/>
  <c r="F25" i="3"/>
  <c r="K25" i="3"/>
  <c r="D26" i="3"/>
  <c r="D22" i="3" s="1"/>
  <c r="D21" i="3" s="1"/>
  <c r="D20" i="3" s="1"/>
  <c r="E26" i="3"/>
  <c r="G26" i="3"/>
  <c r="F26" i="3" s="1"/>
  <c r="K26" i="3" s="1"/>
  <c r="H26" i="3"/>
  <c r="H22" i="3" s="1"/>
  <c r="H21" i="3" s="1"/>
  <c r="H20" i="3" s="1"/>
  <c r="I26" i="3"/>
  <c r="I22" i="3" s="1"/>
  <c r="I21" i="3" s="1"/>
  <c r="I20" i="3" s="1"/>
  <c r="J26" i="3"/>
  <c r="F27" i="3"/>
  <c r="K27" i="3" s="1"/>
  <c r="F28" i="3"/>
  <c r="K28" i="3"/>
  <c r="F29" i="3"/>
  <c r="K29" i="3"/>
  <c r="E30" i="3"/>
  <c r="J30" i="3"/>
  <c r="F31" i="3"/>
  <c r="K31" i="3"/>
  <c r="D32" i="3"/>
  <c r="D30" i="3" s="1"/>
  <c r="E32" i="3"/>
  <c r="G32" i="3"/>
  <c r="G30" i="3" s="1"/>
  <c r="F30" i="3" s="1"/>
  <c r="H32" i="3"/>
  <c r="H30" i="3" s="1"/>
  <c r="I32" i="3"/>
  <c r="I30" i="3" s="1"/>
  <c r="J32" i="3"/>
  <c r="F33" i="3"/>
  <c r="K33" i="3" s="1"/>
  <c r="F34" i="3"/>
  <c r="K34" i="3"/>
  <c r="F35" i="3"/>
  <c r="K35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F18" i="2"/>
  <c r="K18" i="2" s="1"/>
  <c r="G18" i="2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/>
  <c r="F31" i="2"/>
  <c r="K31" i="2"/>
  <c r="D33" i="2"/>
  <c r="D32" i="2" s="1"/>
  <c r="E33" i="2"/>
  <c r="G33" i="2"/>
  <c r="F33" i="2" s="1"/>
  <c r="K33" i="2" s="1"/>
  <c r="H33" i="2"/>
  <c r="I33" i="2"/>
  <c r="J33" i="2"/>
  <c r="J32" i="2" s="1"/>
  <c r="F34" i="2"/>
  <c r="K34" i="2" s="1"/>
  <c r="F35" i="2"/>
  <c r="K35" i="2"/>
  <c r="F36" i="2"/>
  <c r="K36" i="2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I48" i="2"/>
  <c r="I47" i="2" s="1"/>
  <c r="I46" i="2" s="1"/>
  <c r="I45" i="2" s="1"/>
  <c r="J48" i="2"/>
  <c r="J47" i="2" s="1"/>
  <c r="J46" i="2" s="1"/>
  <c r="F49" i="2"/>
  <c r="K49" i="2"/>
  <c r="D51" i="2"/>
  <c r="D50" i="2" s="1"/>
  <c r="E51" i="2"/>
  <c r="G51" i="2"/>
  <c r="H51" i="2"/>
  <c r="I51" i="2"/>
  <c r="I50" i="2" s="1"/>
  <c r="J51" i="2"/>
  <c r="J50" i="2" s="1"/>
  <c r="F52" i="2"/>
  <c r="K52" i="2" s="1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F59" i="2"/>
  <c r="K59" i="2" s="1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D66" i="2"/>
  <c r="E66" i="2"/>
  <c r="F66" i="2"/>
  <c r="K66" i="2" s="1"/>
  <c r="G66" i="2"/>
  <c r="H66" i="2"/>
  <c r="I66" i="2"/>
  <c r="J66" i="2"/>
  <c r="F67" i="2"/>
  <c r="K67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I43" i="1"/>
  <c r="D44" i="1"/>
  <c r="D43" i="1" s="1"/>
  <c r="E44" i="1"/>
  <c r="E43" i="1" s="1"/>
  <c r="G44" i="1"/>
  <c r="F44" i="1" s="1"/>
  <c r="K44" i="1" s="1"/>
  <c r="H44" i="1"/>
  <c r="H43" i="1" s="1"/>
  <c r="I44" i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D51" i="1" s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/>
  <c r="G68" i="1"/>
  <c r="F68" i="1" s="1"/>
  <c r="F69" i="1"/>
  <c r="K69" i="1"/>
  <c r="F70" i="1"/>
  <c r="K70" i="1"/>
  <c r="F71" i="1"/>
  <c r="K71" i="1"/>
  <c r="F72" i="1"/>
  <c r="K72" i="1"/>
  <c r="D73" i="1"/>
  <c r="D68" i="1" s="1"/>
  <c r="E73" i="1"/>
  <c r="E68" i="1" s="1"/>
  <c r="G73" i="1"/>
  <c r="F73" i="1" s="1"/>
  <c r="K73" i="1" s="1"/>
  <c r="H73" i="1"/>
  <c r="H68" i="1" s="1"/>
  <c r="H67" i="1" s="1"/>
  <c r="H66" i="1" s="1"/>
  <c r="I73" i="1"/>
  <c r="I68" i="1" s="1"/>
  <c r="I67" i="1" s="1"/>
  <c r="I66" i="1" s="1"/>
  <c r="J73" i="1"/>
  <c r="J68" i="1" s="1"/>
  <c r="J67" i="1" s="1"/>
  <c r="J66" i="1" s="1"/>
  <c r="F74" i="1"/>
  <c r="K74" i="1"/>
  <c r="F75" i="1"/>
  <c r="K75" i="1"/>
  <c r="F76" i="1"/>
  <c r="K76" i="1"/>
  <c r="G77" i="1"/>
  <c r="F77" i="1" s="1"/>
  <c r="K77" i="1" s="1"/>
  <c r="H77" i="1"/>
  <c r="I77" i="1"/>
  <c r="F78" i="1"/>
  <c r="K78" i="1"/>
  <c r="F79" i="1"/>
  <c r="K79" i="1"/>
  <c r="D80" i="1"/>
  <c r="D77" i="1" s="1"/>
  <c r="E80" i="1"/>
  <c r="E77" i="1" s="1"/>
  <c r="G80" i="1"/>
  <c r="F80" i="1" s="1"/>
  <c r="K80" i="1" s="1"/>
  <c r="H80" i="1"/>
  <c r="I80" i="1"/>
  <c r="J80" i="1"/>
  <c r="J77" i="1" s="1"/>
  <c r="F81" i="1"/>
  <c r="K81" i="1"/>
  <c r="F82" i="1"/>
  <c r="K82" i="1"/>
  <c r="F83" i="1"/>
  <c r="K83" i="1"/>
  <c r="J11" i="3" l="1"/>
  <c r="I11" i="3"/>
  <c r="H11" i="3"/>
  <c r="K30" i="3"/>
  <c r="F14" i="3"/>
  <c r="K14" i="3" s="1"/>
  <c r="G13" i="3"/>
  <c r="G21" i="3"/>
  <c r="E11" i="3"/>
  <c r="D11" i="3"/>
  <c r="F22" i="3"/>
  <c r="K22" i="3" s="1"/>
  <c r="G17" i="3"/>
  <c r="F17" i="3" s="1"/>
  <c r="K17" i="3" s="1"/>
  <c r="F32" i="3"/>
  <c r="K32" i="3" s="1"/>
  <c r="H13" i="2"/>
  <c r="H12" i="2" s="1"/>
  <c r="H11" i="2" s="1"/>
  <c r="J45" i="2"/>
  <c r="I32" i="2"/>
  <c r="H50" i="2"/>
  <c r="H45" i="2"/>
  <c r="H32" i="2"/>
  <c r="D45" i="2"/>
  <c r="D13" i="2"/>
  <c r="D12" i="2" s="1"/>
  <c r="D11" i="2" s="1"/>
  <c r="G62" i="2"/>
  <c r="F62" i="2" s="1"/>
  <c r="K62" i="2" s="1"/>
  <c r="F63" i="2"/>
  <c r="K63" i="2" s="1"/>
  <c r="G46" i="2"/>
  <c r="F47" i="2"/>
  <c r="K47" i="2" s="1"/>
  <c r="J13" i="2"/>
  <c r="F37" i="2"/>
  <c r="K37" i="2" s="1"/>
  <c r="E50" i="2"/>
  <c r="E45" i="2" s="1"/>
  <c r="E32" i="2"/>
  <c r="E13" i="2" s="1"/>
  <c r="E12" i="2" s="1"/>
  <c r="E11" i="2" s="1"/>
  <c r="I13" i="2"/>
  <c r="I12" i="2" s="1"/>
  <c r="I11" i="2" s="1"/>
  <c r="G42" i="2"/>
  <c r="F42" i="2" s="1"/>
  <c r="K42" i="2" s="1"/>
  <c r="G32" i="2"/>
  <c r="F51" i="2"/>
  <c r="K51" i="2" s="1"/>
  <c r="G15" i="2"/>
  <c r="F64" i="2"/>
  <c r="K64" i="2" s="1"/>
  <c r="G23" i="2"/>
  <c r="G53" i="2"/>
  <c r="F53" i="2" s="1"/>
  <c r="K53" i="2" s="1"/>
  <c r="K68" i="1"/>
  <c r="H33" i="1"/>
  <c r="H14" i="1" s="1"/>
  <c r="H13" i="1" s="1"/>
  <c r="G67" i="1"/>
  <c r="E51" i="1"/>
  <c r="E46" i="1"/>
  <c r="E67" i="1"/>
  <c r="E66" i="1" s="1"/>
  <c r="I51" i="1"/>
  <c r="I46" i="1"/>
  <c r="J33" i="1"/>
  <c r="J14" i="1" s="1"/>
  <c r="E14" i="1"/>
  <c r="D46" i="1"/>
  <c r="J51" i="1"/>
  <c r="J46" i="1" s="1"/>
  <c r="D67" i="1"/>
  <c r="D66" i="1" s="1"/>
  <c r="H51" i="1"/>
  <c r="H46" i="1"/>
  <c r="I33" i="1"/>
  <c r="I14" i="1" s="1"/>
  <c r="I13" i="1" s="1"/>
  <c r="D14" i="1"/>
  <c r="G63" i="1"/>
  <c r="F63" i="1" s="1"/>
  <c r="K63" i="1" s="1"/>
  <c r="G48" i="1"/>
  <c r="G38" i="1"/>
  <c r="F38" i="1" s="1"/>
  <c r="K38" i="1" s="1"/>
  <c r="G43" i="1"/>
  <c r="F43" i="1" s="1"/>
  <c r="K43" i="1" s="1"/>
  <c r="G24" i="1"/>
  <c r="G16" i="1"/>
  <c r="G33" i="1"/>
  <c r="F33" i="1" s="1"/>
  <c r="K33" i="1" s="1"/>
  <c r="G54" i="1"/>
  <c r="F54" i="1" s="1"/>
  <c r="K54" i="1" s="1"/>
  <c r="F21" i="3" l="1"/>
  <c r="K21" i="3" s="1"/>
  <c r="G20" i="3"/>
  <c r="F20" i="3" s="1"/>
  <c r="K20" i="3" s="1"/>
  <c r="F13" i="3"/>
  <c r="K13" i="3" s="1"/>
  <c r="G12" i="3"/>
  <c r="J12" i="2"/>
  <c r="J11" i="2" s="1"/>
  <c r="F15" i="2"/>
  <c r="K15" i="2" s="1"/>
  <c r="G14" i="2"/>
  <c r="F32" i="2"/>
  <c r="K32" i="2" s="1"/>
  <c r="F46" i="2"/>
  <c r="K46" i="2" s="1"/>
  <c r="G45" i="2"/>
  <c r="F45" i="2" s="1"/>
  <c r="K45" i="2" s="1"/>
  <c r="F23" i="2"/>
  <c r="K23" i="2" s="1"/>
  <c r="G22" i="2"/>
  <c r="F22" i="2" s="1"/>
  <c r="K22" i="2" s="1"/>
  <c r="G50" i="2"/>
  <c r="F50" i="2" s="1"/>
  <c r="K50" i="2" s="1"/>
  <c r="J13" i="1"/>
  <c r="H11" i="1"/>
  <c r="H12" i="1"/>
  <c r="I12" i="1"/>
  <c r="I11" i="1"/>
  <c r="G51" i="1"/>
  <c r="F51" i="1" s="1"/>
  <c r="K51" i="1" s="1"/>
  <c r="D13" i="1"/>
  <c r="F24" i="1"/>
  <c r="K24" i="1" s="1"/>
  <c r="G23" i="1"/>
  <c r="F23" i="1" s="1"/>
  <c r="K23" i="1" s="1"/>
  <c r="F48" i="1"/>
  <c r="K48" i="1" s="1"/>
  <c r="G47" i="1"/>
  <c r="E13" i="1"/>
  <c r="G15" i="1"/>
  <c r="F16" i="1"/>
  <c r="K16" i="1" s="1"/>
  <c r="F67" i="1"/>
  <c r="K67" i="1" s="1"/>
  <c r="G66" i="1"/>
  <c r="F66" i="1" s="1"/>
  <c r="K66" i="1" s="1"/>
  <c r="F12" i="3" l="1"/>
  <c r="K12" i="3" s="1"/>
  <c r="G11" i="3"/>
  <c r="F11" i="3" s="1"/>
  <c r="K11" i="3" s="1"/>
  <c r="F14" i="2"/>
  <c r="K14" i="2" s="1"/>
  <c r="G13" i="2"/>
  <c r="G14" i="1"/>
  <c r="F15" i="1"/>
  <c r="K15" i="1" s="1"/>
  <c r="E12" i="1"/>
  <c r="E11" i="1"/>
  <c r="F47" i="1"/>
  <c r="K47" i="1" s="1"/>
  <c r="G46" i="1"/>
  <c r="F46" i="1" s="1"/>
  <c r="K46" i="1" s="1"/>
  <c r="J12" i="1"/>
  <c r="J11" i="1"/>
  <c r="D11" i="1"/>
  <c r="D12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<sst xmlns="http://schemas.openxmlformats.org/spreadsheetml/2006/main" count="534" uniqueCount="285">
  <si>
    <t>CENTRALIZAT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</si>
  <si>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</si>
  <si>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</si>
  <si>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</si>
  <si>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</si>
  <si>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</si>
  <si>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</si>
  <si>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</si>
  <si>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</si>
  <si>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</si>
  <si>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</si>
  <si>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</si>
  <si>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</si>
  <si>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</si>
  <si>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</si>
  <si>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</si>
  <si>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</si>
  <si>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</si>
  <si>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</si>
  <si>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</si>
  <si>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</si>
  <si>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</si>
  <si>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</si>
  <si>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</si>
  <si>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</si>
  <si>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</si>
  <si>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</si>
  <si>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</si>
  <si>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</si>
  <si>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</si>
  <si>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</si>
  <si>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</si>
  <si>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</si>
  <si>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</si>
  <si>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</si>
  <si>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</si>
  <si>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</si>
  <si>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</si>
  <si>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</si>
  <si>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</si>
  <si>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</si>
  <si>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</si>
  <si>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</si>
  <si>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</si>
  <si>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</si>
  <si>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</si>
  <si>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</si>
  <si>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</si>
  <si>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</si>
  <si>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</si>
  <si>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</si>
  <si>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</si>
  <si>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</si>
  <si>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</si>
  <si>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</si>
  <si>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</si>
  <si>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</si>
  <si>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</si>
  <si>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</si>
  <si>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</si>
  <si>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</si>
  <si>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</si>
  <si>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</si>
  <si>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</si>
  <si>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</si>
  <si>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</si>
  <si>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</si>
  <si>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</si>
  <si>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</si>
  <si>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</si>
  <si>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</si>
  <si>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</si>
  <si>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</si>
  <si>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</si>
  <si>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</si>
  <si>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</si>
  <si>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</si>
  <si>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</si>
  <si>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</si>
  <si>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</si>
  <si>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</si>
  <si>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</si>
  <si>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</si>
  <si>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</si>
  <si>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</si>
  <si>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</si>
  <si>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</si>
  <si>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</si>
  <si>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</si>
  <si>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</si>
  <si>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</si>
  <si>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</si>
  <si>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</si>
  <si>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</si>
  <si>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</si>
  <si>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</si>
  <si>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</si>
  <si>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</si>
  <si>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</si>
  <si>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</si>
  <si>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</si>
  <si>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</si>
  <si>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</si>
  <si>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</si>
  <si>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</si>
  <si>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</si>
  <si>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</si>
  <si>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</si>
  <si>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</si>
  <si>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</si>
  <si>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</si>
  <si>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</si>
  <si>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</si>
  <si>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</si>
  <si>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</si>
  <si>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</si>
  <si>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</si>
  <si>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</si>
  <si>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</si>
  <si>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</si>
  <si>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</si>
  <si>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</si>
  <si>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</si>
  <si>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</si>
  <si>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</si>
  <si>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</si>
  <si>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</si>
  <si>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</si>
  <si>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</si>
  <si>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</si>
  <si>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</si>
  <si>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</si>
  <si>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</si>
  <si>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</si>
  <si>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</si>
  <si>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</si>
  <si>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</si>
  <si>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</si>
  <si>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</si>
  <si>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</si>
  <si>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</si>
  <si>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</si>
  <si>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</si>
  <si>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</si>
  <si>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</si>
  <si>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84</t>
  </si>
  <si>
    <t>Alte venituri din prestari de servicii si alte activitati</t>
  </si>
  <si>
    <t>33.02.50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</si>
  <si>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</si>
  <si>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</si>
  <si>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</si>
  <si>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</si>
  <si>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</si>
  <si>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</si>
  <si>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</si>
  <si>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</si>
  <si>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</si>
  <si>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</si>
  <si>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</si>
  <si>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</si>
  <si>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</si>
  <si>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</si>
  <si>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</si>
  <si>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</si>
  <si>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</si>
  <si>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</si>
  <si>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</si>
  <si>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</si>
  <si>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</si>
  <si>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</si>
  <si>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</si>
  <si>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</si>
  <si>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</si>
  <si>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</si>
  <si>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</si>
  <si>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</si>
  <si>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</si>
  <si>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</si>
  <si>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</si>
  <si>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</si>
  <si>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</si>
  <si>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</si>
  <si>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</si>
  <si>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</si>
  <si>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</si>
  <si>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</si>
  <si>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</si>
  <si>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</si>
  <si>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</si>
  <si>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</si>
  <si>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</si>
  <si>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</si>
  <si>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</si>
  <si>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148</t>
  </si>
  <si>
    <t>Planuri si  regulamente de urbanism</t>
  </si>
  <si>
    <t>42.02.05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</si>
  <si>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</si>
  <si>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</si>
  <si>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</si>
  <si>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</si>
  <si>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</si>
  <si>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</si>
  <si>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</si>
  <si>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</si>
  <si>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</si>
  <si>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</si>
  <si>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</si>
  <si>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</si>
  <si>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</si>
  <si>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</si>
  <si>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</si>
  <si>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220</t>
  </si>
  <si>
    <t>Finantare publica naţionala</t>
  </si>
  <si>
    <t>42.02.88.02</t>
  </si>
  <si>
    <t>221</t>
  </si>
  <si>
    <t>Sume aferente TVA</t>
  </si>
  <si>
    <t>42.02.88.03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</si>
  <si>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</si>
  <si>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</si>
  <si>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</si>
  <si>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</si>
  <si>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</si>
  <si>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</si>
  <si>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250</t>
  </si>
  <si>
    <t>Sume alocate din bugetul AFIR, pentru sustinerea proiectelor din PNDR 2014-2020</t>
  </si>
  <si>
    <t>43.02.31</t>
  </si>
  <si>
    <t>262</t>
  </si>
  <si>
    <t>Sume alocate din PNRR aferente asistenţei financiare nerambursabile</t>
  </si>
  <si>
    <t>43.02.49</t>
  </si>
  <si>
    <t>263</t>
  </si>
  <si>
    <t xml:space="preserve">  Fonduri europene nerambursabile</t>
  </si>
  <si>
    <t>43.02.49.01</t>
  </si>
  <si>
    <t>264</t>
  </si>
  <si>
    <t xml:space="preserve">  Finantare publica naţională</t>
  </si>
  <si>
    <t>43.02.49.02</t>
  </si>
  <si>
    <t>265</t>
  </si>
  <si>
    <t xml:space="preserve">  Sume aferente TVA</t>
  </si>
  <si>
    <t>43.02.49.03</t>
  </si>
  <si>
    <t>ORDONATOR DE CREDITE,</t>
  </si>
  <si>
    <t>PANTEA ADRIAN</t>
  </si>
  <si>
    <t/>
  </si>
  <si>
    <t>Neniu Simona Liliana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</si>
  <si>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</si>
  <si>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</si>
  <si>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</si>
  <si>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</si>
  <si>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</si>
  <si>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</si>
  <si>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</si>
  <si>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</si>
  <si>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</si>
  <si>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</si>
  <si>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</si>
  <si>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</si>
  <si>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</si>
  <si>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</si>
  <si>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</si>
  <si>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82</t>
  </si>
  <si>
    <t>86</t>
  </si>
  <si>
    <t>87</t>
  </si>
  <si>
    <t>93</t>
  </si>
  <si>
    <t>97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</si>
  <si>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</si>
  <si>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</si>
  <si>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</si>
  <si>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</si>
  <si>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</si>
  <si>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</si>
  <si>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</si>
  <si>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147</t>
  </si>
  <si>
    <t>151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</si>
  <si>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</si>
  <si>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</si>
  <si>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</si>
  <si>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</si>
  <si>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</si>
  <si>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</si>
  <si>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83</t>
  </si>
  <si>
    <t>91</t>
  </si>
  <si>
    <t>92</t>
  </si>
  <si>
    <t>94</t>
  </si>
  <si>
    <t>116</t>
  </si>
  <si>
    <t>126</t>
  </si>
  <si>
    <t>127</t>
  </si>
  <si>
    <t>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</si>
</sst>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6929462</v>
      </c>
      <c r="E11" s="11">
        <f>E13+E63+E66</f>
        <v>22056245</v>
      </c>
      <c r="F11" s="11">
        <f>G11+H11</f>
        <v>17086072</v>
      </c>
      <c r="G11" s="11">
        <f>G13+G63+G66</f>
        <v>840365</v>
      </c>
      <c r="H11" s="11">
        <f>H13+H63+H66</f>
        <v>16245707</v>
      </c>
      <c r="I11" s="11">
        <f>I13+I63+I66</f>
        <v>16208724</v>
      </c>
      <c r="J11" s="11">
        <f>J13+J63+J66</f>
        <v>1665</v>
      </c>
      <c r="K11" s="11">
        <f>F11-I11-J11</f>
        <v>875683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1597877</v>
      </c>
      <c r="E12" s="11">
        <f>E13-E34</f>
        <v>1933977</v>
      </c>
      <c r="F12" s="11">
        <f>G12+H12</f>
        <v>2270178</v>
      </c>
      <c r="G12" s="11">
        <f>G13-G34</f>
        <v>840365</v>
      </c>
      <c r="H12" s="11">
        <f>H13-H34</f>
        <v>1429813</v>
      </c>
      <c r="I12" s="11">
        <f>I13-I34</f>
        <v>1392830</v>
      </c>
      <c r="J12" s="11">
        <f>J13-J34</f>
        <v>1665</v>
      </c>
      <c r="K12" s="11">
        <f>F12-I12-J12</f>
        <v>875683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4668877</v>
      </c>
      <c r="E13" s="11">
        <f>E14+E46</f>
        <v>6357660</v>
      </c>
      <c r="F13" s="11">
        <f>G13+H13</f>
        <v>6689709</v>
      </c>
      <c r="G13" s="11">
        <f>G14+G46</f>
        <v>840365</v>
      </c>
      <c r="H13" s="11">
        <f>H14+H46</f>
        <v>5849344</v>
      </c>
      <c r="I13" s="11">
        <f>I14+I46</f>
        <v>5812361</v>
      </c>
      <c r="J13" s="11">
        <f>J14+J46</f>
        <v>1665</v>
      </c>
      <c r="K13" s="11">
        <f>F13-I13-J13</f>
        <v>875683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4245000</v>
      </c>
      <c r="E14" s="11">
        <f>E15+E23+E33+E43</f>
        <v>5790783</v>
      </c>
      <c r="F14" s="11">
        <f>G14+H14</f>
        <v>5967791</v>
      </c>
      <c r="G14" s="11">
        <f>G15+G23+G33+G43</f>
        <v>567487</v>
      </c>
      <c r="H14" s="11">
        <f>H15+H23+H33+H43</f>
        <v>5400304</v>
      </c>
      <c r="I14" s="11">
        <f>I15+I23+I33+I43</f>
        <v>5385077</v>
      </c>
      <c r="J14" s="11">
        <f>J15+J23+J33+J43</f>
        <v>0</v>
      </c>
      <c r="K14" s="11">
        <f>F14-I14-J14</f>
        <v>582714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793000</v>
      </c>
      <c r="E15" s="11">
        <f>+E16</f>
        <v>926000</v>
      </c>
      <c r="F15" s="11">
        <f>G15+H15</f>
        <v>639863</v>
      </c>
      <c r="G15" s="11">
        <f>+G16</f>
        <v>0</v>
      </c>
      <c r="H15" s="11">
        <f>+H16</f>
        <v>639863</v>
      </c>
      <c r="I15" s="11">
        <f>+I16</f>
        <v>639863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793000</v>
      </c>
      <c r="E16" s="11">
        <f>E17+E19</f>
        <v>926000</v>
      </c>
      <c r="F16" s="11">
        <f>G16+H16</f>
        <v>639863</v>
      </c>
      <c r="G16" s="11">
        <f>G17+G19</f>
        <v>0</v>
      </c>
      <c r="H16" s="11">
        <f>H17+H19</f>
        <v>639863</v>
      </c>
      <c r="I16" s="11">
        <f>I17+I19</f>
        <v>639863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30000</v>
      </c>
      <c r="F17" s="11">
        <f>G17+H17</f>
        <v>5163</v>
      </c>
      <c r="G17" s="11">
        <f>+G18</f>
        <v>0</v>
      </c>
      <c r="H17" s="11">
        <f>+H18</f>
        <v>5163</v>
      </c>
      <c r="I17" s="11">
        <f>+I18</f>
        <v>5163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30000</v>
      </c>
      <c r="F18" s="11">
        <f>G18+H18</f>
        <v>5163</v>
      </c>
      <c r="G18" s="11">
        <v>0</v>
      </c>
      <c r="H18" s="11">
        <v>5163</v>
      </c>
      <c r="I18" s="11">
        <v>5163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763000</v>
      </c>
      <c r="E19" s="11">
        <f>E20+E21+E22</f>
        <v>896000</v>
      </c>
      <c r="F19" s="11">
        <f>G19+H19</f>
        <v>634700</v>
      </c>
      <c r="G19" s="11">
        <f>G20+G21+G22</f>
        <v>0</v>
      </c>
      <c r="H19" s="11">
        <f>H20+H21+H22</f>
        <v>634700</v>
      </c>
      <c r="I19" s="11">
        <f>I20+I21+I22</f>
        <v>634700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488000</v>
      </c>
      <c r="E20" s="11">
        <v>488000</v>
      </c>
      <c r="F20" s="11">
        <f>G20+H20</f>
        <v>229978</v>
      </c>
      <c r="G20" s="11">
        <v>0</v>
      </c>
      <c r="H20" s="11">
        <v>229978</v>
      </c>
      <c r="I20" s="11">
        <v>229978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125000</v>
      </c>
      <c r="E21" s="11">
        <v>150000</v>
      </c>
      <c r="F21" s="11">
        <f>G21+H21</f>
        <v>147273</v>
      </c>
      <c r="G21" s="11">
        <v>0</v>
      </c>
      <c r="H21" s="11">
        <v>147273</v>
      </c>
      <c r="I21" s="11">
        <v>147273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150000</v>
      </c>
      <c r="E22" s="11">
        <v>258000</v>
      </c>
      <c r="F22" s="11">
        <f>G22+H22</f>
        <v>257449</v>
      </c>
      <c r="G22" s="11">
        <v>0</v>
      </c>
      <c r="H22" s="11">
        <v>257449</v>
      </c>
      <c r="I22" s="11">
        <v>257449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298000</v>
      </c>
      <c r="E23" s="11">
        <f>E24</f>
        <v>358100</v>
      </c>
      <c r="F23" s="11">
        <f>G23+H23</f>
        <v>798307</v>
      </c>
      <c r="G23" s="11">
        <f>G24</f>
        <v>533457</v>
      </c>
      <c r="H23" s="11">
        <f>H24</f>
        <v>264850</v>
      </c>
      <c r="I23" s="11">
        <f>I24</f>
        <v>249885</v>
      </c>
      <c r="J23" s="11">
        <f>J24</f>
        <v>0</v>
      </c>
      <c r="K23" s="11">
        <f>F23-I23-J23</f>
        <v>548422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298000</v>
      </c>
      <c r="E24" s="11">
        <f>E25+E28+E32</f>
        <v>358100</v>
      </c>
      <c r="F24" s="11">
        <f>G24+H24</f>
        <v>798307</v>
      </c>
      <c r="G24" s="11">
        <f>G25+G28+G32</f>
        <v>533457</v>
      </c>
      <c r="H24" s="11">
        <f>H25+H28+H32</f>
        <v>264850</v>
      </c>
      <c r="I24" s="11">
        <f>I25+I28+I32</f>
        <v>249885</v>
      </c>
      <c r="J24" s="11">
        <f>J25+J28+J32</f>
        <v>0</v>
      </c>
      <c r="K24" s="11">
        <f>F24-I24-J24</f>
        <v>548422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69000</v>
      </c>
      <c r="E25" s="11">
        <f>E26+E27</f>
        <v>69000</v>
      </c>
      <c r="F25" s="11">
        <f>G25+H25</f>
        <v>62913</v>
      </c>
      <c r="G25" s="11">
        <f>G26+G27</f>
        <v>18155</v>
      </c>
      <c r="H25" s="11">
        <f>H26+H27</f>
        <v>44758</v>
      </c>
      <c r="I25" s="11">
        <f>I26+I27</f>
        <v>43886</v>
      </c>
      <c r="J25" s="11">
        <f>J26+J27</f>
        <v>0</v>
      </c>
      <c r="K25" s="11">
        <f>F25-I25-J25</f>
        <v>19027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34000</v>
      </c>
      <c r="E26" s="11">
        <v>34000</v>
      </c>
      <c r="F26" s="11">
        <f>G26+H26</f>
        <v>40212</v>
      </c>
      <c r="G26" s="11">
        <v>17561</v>
      </c>
      <c r="H26" s="11">
        <v>22651</v>
      </c>
      <c r="I26" s="11">
        <v>22487</v>
      </c>
      <c r="J26" s="11">
        <v>0</v>
      </c>
      <c r="K26" s="11">
        <f>F26-I26-J26</f>
        <v>17725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35000</v>
      </c>
      <c r="E27" s="11">
        <v>35000</v>
      </c>
      <c r="F27" s="11">
        <f>G27+H27</f>
        <v>22701</v>
      </c>
      <c r="G27" s="11">
        <v>594</v>
      </c>
      <c r="H27" s="11">
        <v>22107</v>
      </c>
      <c r="I27" s="11">
        <v>21399</v>
      </c>
      <c r="J27" s="11">
        <v>0</v>
      </c>
      <c r="K27" s="11">
        <f>F27-I27-J27</f>
        <v>1302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209000</v>
      </c>
      <c r="E28" s="11">
        <f>E29+E30+E31</f>
        <v>269100</v>
      </c>
      <c r="F28" s="11">
        <f>G28+H28</f>
        <v>732266</v>
      </c>
      <c r="G28" s="11">
        <f>G29+G30+G31</f>
        <v>512879</v>
      </c>
      <c r="H28" s="11">
        <f>H29+H30+H31</f>
        <v>219387</v>
      </c>
      <c r="I28" s="11">
        <f>I29+I30+I31</f>
        <v>202871</v>
      </c>
      <c r="J28" s="11">
        <f>J29+J30+J31</f>
        <v>0</v>
      </c>
      <c r="K28" s="11">
        <f>F28-I28-J28</f>
        <v>529395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45000</v>
      </c>
      <c r="E29" s="11">
        <v>45000</v>
      </c>
      <c r="F29" s="11">
        <f>G29+H29</f>
        <v>80229</v>
      </c>
      <c r="G29" s="11">
        <v>38693</v>
      </c>
      <c r="H29" s="11">
        <v>41536</v>
      </c>
      <c r="I29" s="11">
        <v>42538</v>
      </c>
      <c r="J29" s="11">
        <v>0</v>
      </c>
      <c r="K29" s="11">
        <f>F29-I29-J29</f>
        <v>37691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6000</v>
      </c>
      <c r="E30" s="11">
        <v>6000</v>
      </c>
      <c r="F30" s="11">
        <f>G30+H30</f>
        <v>1575</v>
      </c>
      <c r="G30" s="11">
        <v>738</v>
      </c>
      <c r="H30" s="11">
        <v>837</v>
      </c>
      <c r="I30" s="11">
        <v>1486</v>
      </c>
      <c r="J30" s="11">
        <v>0</v>
      </c>
      <c r="K30" s="11">
        <f>F30-I30-J30</f>
        <v>89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158000</v>
      </c>
      <c r="E31" s="11">
        <v>218100</v>
      </c>
      <c r="F31" s="11">
        <f>G31+H31</f>
        <v>650462</v>
      </c>
      <c r="G31" s="11">
        <v>473448</v>
      </c>
      <c r="H31" s="11">
        <v>177014</v>
      </c>
      <c r="I31" s="11">
        <v>158847</v>
      </c>
      <c r="J31" s="11">
        <v>0</v>
      </c>
      <c r="K31" s="11">
        <f>F31-I31-J31</f>
        <v>491615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20000</v>
      </c>
      <c r="E32" s="11">
        <v>20000</v>
      </c>
      <c r="F32" s="11">
        <f>G32+H32</f>
        <v>3128</v>
      </c>
      <c r="G32" s="11">
        <v>2423</v>
      </c>
      <c r="H32" s="11">
        <v>705</v>
      </c>
      <c r="I32" s="11">
        <v>3128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3151000</v>
      </c>
      <c r="E33" s="11">
        <f>E34+E38</f>
        <v>4503683</v>
      </c>
      <c r="F33" s="11">
        <f>G33+H33</f>
        <v>4529621</v>
      </c>
      <c r="G33" s="11">
        <f>G34+G38</f>
        <v>34030</v>
      </c>
      <c r="H33" s="11">
        <f>H34+H38</f>
        <v>4495591</v>
      </c>
      <c r="I33" s="11">
        <f>I34+I38</f>
        <v>4495329</v>
      </c>
      <c r="J33" s="11">
        <f>J34+J38</f>
        <v>0</v>
      </c>
      <c r="K33" s="11">
        <f>F33-I33-J33</f>
        <v>34292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3071000</v>
      </c>
      <c r="E34" s="11">
        <f>+E35+E36+E37</f>
        <v>4423683</v>
      </c>
      <c r="F34" s="11">
        <f>G34+H34</f>
        <v>4419531</v>
      </c>
      <c r="G34" s="11">
        <f>+G35+G36+G37</f>
        <v>0</v>
      </c>
      <c r="H34" s="11">
        <f>+H35+H36+H37</f>
        <v>4419531</v>
      </c>
      <c r="I34" s="11">
        <f>+I35+I36+I37</f>
        <v>4419531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1894000</v>
      </c>
      <c r="E35" s="11">
        <v>2213000</v>
      </c>
      <c r="F35" s="11">
        <f>G35+H35</f>
        <v>2208848</v>
      </c>
      <c r="G35" s="11">
        <v>0</v>
      </c>
      <c r="H35" s="11">
        <v>2208848</v>
      </c>
      <c r="I35" s="11">
        <v>2208848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1137000</v>
      </c>
      <c r="E37" s="11">
        <v>2170683</v>
      </c>
      <c r="F37" s="11">
        <f>G37+H37</f>
        <v>2170683</v>
      </c>
      <c r="G37" s="11">
        <v>0</v>
      </c>
      <c r="H37" s="11">
        <v>2170683</v>
      </c>
      <c r="I37" s="11">
        <v>2170683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80000</v>
      </c>
      <c r="E38" s="11">
        <f>E39+E42</f>
        <v>80000</v>
      </c>
      <c r="F38" s="11">
        <f>G38+H38</f>
        <v>110090</v>
      </c>
      <c r="G38" s="11">
        <f>G39+G42</f>
        <v>34030</v>
      </c>
      <c r="H38" s="11">
        <f>H39+H42</f>
        <v>76060</v>
      </c>
      <c r="I38" s="11">
        <f>I39+I42</f>
        <v>75798</v>
      </c>
      <c r="J38" s="11">
        <f>J39+J42</f>
        <v>0</v>
      </c>
      <c r="K38" s="11">
        <f>F38-I38-J38</f>
        <v>34292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80000</v>
      </c>
      <c r="E39" s="11">
        <f>E40+E41</f>
        <v>80000</v>
      </c>
      <c r="F39" s="11">
        <f>G39+H39</f>
        <v>109276</v>
      </c>
      <c r="G39" s="11">
        <f>G40+G41</f>
        <v>34030</v>
      </c>
      <c r="H39" s="11">
        <f>H40+H41</f>
        <v>75246</v>
      </c>
      <c r="I39" s="11">
        <f>I40+I41</f>
        <v>74984</v>
      </c>
      <c r="J39" s="11">
        <f>J40+J41</f>
        <v>0</v>
      </c>
      <c r="K39" s="11">
        <f>F39-I39-J39</f>
        <v>34292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65000</v>
      </c>
      <c r="E40" s="11">
        <v>65000</v>
      </c>
      <c r="F40" s="11">
        <f>G40+H40</f>
        <v>96964</v>
      </c>
      <c r="G40" s="11">
        <v>31219</v>
      </c>
      <c r="H40" s="11">
        <v>65745</v>
      </c>
      <c r="I40" s="11">
        <v>62719</v>
      </c>
      <c r="J40" s="11">
        <v>0</v>
      </c>
      <c r="K40" s="11">
        <f>F40-I40-J40</f>
        <v>34245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15000</v>
      </c>
      <c r="E41" s="11">
        <v>15000</v>
      </c>
      <c r="F41" s="11">
        <f>G41+H41</f>
        <v>12312</v>
      </c>
      <c r="G41" s="11">
        <v>2811</v>
      </c>
      <c r="H41" s="11">
        <v>9501</v>
      </c>
      <c r="I41" s="11">
        <v>12265</v>
      </c>
      <c r="J41" s="11">
        <v>0</v>
      </c>
      <c r="K41" s="11">
        <f>F41-I41-J41</f>
        <v>47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814</v>
      </c>
      <c r="G42" s="11">
        <v>0</v>
      </c>
      <c r="H42" s="11">
        <v>814</v>
      </c>
      <c r="I42" s="11">
        <v>814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3000</v>
      </c>
      <c r="E43" s="11">
        <f>E44</f>
        <v>3000</v>
      </c>
      <c r="F43" s="11">
        <f>G43+H43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3000</v>
      </c>
      <c r="E44" s="11">
        <f>E45</f>
        <v>3000</v>
      </c>
      <c r="F44" s="11">
        <f>G44+H44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3000</v>
      </c>
      <c r="E45" s="11">
        <v>3000</v>
      </c>
      <c r="F45" s="11">
        <f>G45+H45</f>
        <v>0</v>
      </c>
      <c r="G45" s="11">
        <v>0</v>
      </c>
      <c r="H45" s="11">
        <v>0</v>
      </c>
      <c r="I45" s="11">
        <v>0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423877</v>
      </c>
      <c r="E46" s="11">
        <f>E47+E51</f>
        <v>566877</v>
      </c>
      <c r="F46" s="11">
        <f>G46+H46</f>
        <v>721918</v>
      </c>
      <c r="G46" s="11">
        <f>G47+G51</f>
        <v>272878</v>
      </c>
      <c r="H46" s="11">
        <f>H47+H51</f>
        <v>449040</v>
      </c>
      <c r="I46" s="11">
        <f>I47+I51</f>
        <v>427284</v>
      </c>
      <c r="J46" s="11">
        <f>J47+J51</f>
        <v>1665</v>
      </c>
      <c r="K46" s="11">
        <f>F46-I46-J46</f>
        <v>292969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45000</v>
      </c>
      <c r="E47" s="11">
        <f>E48</f>
        <v>0</v>
      </c>
      <c r="F47" s="11">
        <f>G47+H47</f>
        <v>7486</v>
      </c>
      <c r="G47" s="11">
        <f>G48</f>
        <v>7486</v>
      </c>
      <c r="H47" s="11">
        <f>H48</f>
        <v>0</v>
      </c>
      <c r="I47" s="11">
        <f>I48</f>
        <v>1157</v>
      </c>
      <c r="J47" s="11">
        <f>J48</f>
        <v>1665</v>
      </c>
      <c r="K47" s="11">
        <f>F47-I47-J47</f>
        <v>4664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45000</v>
      </c>
      <c r="E48" s="11">
        <f>+E49</f>
        <v>0</v>
      </c>
      <c r="F48" s="11">
        <f>G48+H48</f>
        <v>7486</v>
      </c>
      <c r="G48" s="11">
        <f>+G49</f>
        <v>7486</v>
      </c>
      <c r="H48" s="11">
        <f>+H49</f>
        <v>0</v>
      </c>
      <c r="I48" s="11">
        <f>+I49</f>
        <v>1157</v>
      </c>
      <c r="J48" s="11">
        <f>+J49</f>
        <v>1665</v>
      </c>
      <c r="K48" s="11">
        <f>F48-I48-J48</f>
        <v>4664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45000</v>
      </c>
      <c r="E49" s="11">
        <f>+E50</f>
        <v>0</v>
      </c>
      <c r="F49" s="11">
        <f>G49+H49</f>
        <v>7486</v>
      </c>
      <c r="G49" s="11">
        <f>+G50</f>
        <v>7486</v>
      </c>
      <c r="H49" s="11">
        <f>+H50</f>
        <v>0</v>
      </c>
      <c r="I49" s="11">
        <f>+I50</f>
        <v>1157</v>
      </c>
      <c r="J49" s="11">
        <f>+J50</f>
        <v>1665</v>
      </c>
      <c r="K49" s="11">
        <f>F49-I49-J49</f>
        <v>4664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45000</v>
      </c>
      <c r="E50" s="11">
        <v>0</v>
      </c>
      <c r="F50" s="11">
        <f>G50+H50</f>
        <v>7486</v>
      </c>
      <c r="G50" s="11">
        <v>7486</v>
      </c>
      <c r="H50" s="11">
        <v>0</v>
      </c>
      <c r="I50" s="11">
        <v>1157</v>
      </c>
      <c r="J50" s="11">
        <v>1665</v>
      </c>
      <c r="K50" s="11">
        <f>F50-I50-J50</f>
        <v>4664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D52+D54+D57</f>
        <v>378877</v>
      </c>
      <c r="E51" s="11">
        <f>E52+E54+E57</f>
        <v>566877</v>
      </c>
      <c r="F51" s="11">
        <f>G51+H51</f>
        <v>714432</v>
      </c>
      <c r="G51" s="11">
        <f>G52+G54+G57</f>
        <v>265392</v>
      </c>
      <c r="H51" s="11">
        <f>H52+H54+H57</f>
        <v>449040</v>
      </c>
      <c r="I51" s="11">
        <f>I52+I54+I57</f>
        <v>426127</v>
      </c>
      <c r="J51" s="11">
        <f>J52+J54+J57</f>
        <v>0</v>
      </c>
      <c r="K51" s="11">
        <f>F51-I51-J51</f>
        <v>288305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85000</v>
      </c>
      <c r="F52" s="11">
        <f>G52+H52</f>
        <v>63110</v>
      </c>
      <c r="G52" s="11">
        <f>+G53</f>
        <v>0</v>
      </c>
      <c r="H52" s="11">
        <f>+H53</f>
        <v>63110</v>
      </c>
      <c r="I52" s="11">
        <f>+I53</f>
        <v>63110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85000</v>
      </c>
      <c r="F53" s="11">
        <f>G53+H53</f>
        <v>63110</v>
      </c>
      <c r="G53" s="11">
        <v>0</v>
      </c>
      <c r="H53" s="11">
        <v>63110</v>
      </c>
      <c r="I53" s="11">
        <v>63110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140000</v>
      </c>
      <c r="E54" s="11">
        <f>E55</f>
        <v>163000</v>
      </c>
      <c r="F54" s="11">
        <f>G54+H54</f>
        <v>277615</v>
      </c>
      <c r="G54" s="11">
        <f>G55</f>
        <v>211239</v>
      </c>
      <c r="H54" s="11">
        <f>H55</f>
        <v>66376</v>
      </c>
      <c r="I54" s="11">
        <f>I55</f>
        <v>73542</v>
      </c>
      <c r="J54" s="11">
        <f>J55</f>
        <v>0</v>
      </c>
      <c r="K54" s="11">
        <f>F54-I54-J54</f>
        <v>204073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140000</v>
      </c>
      <c r="E55" s="11">
        <f>E56</f>
        <v>163000</v>
      </c>
      <c r="F55" s="11">
        <f>G55+H55</f>
        <v>277615</v>
      </c>
      <c r="G55" s="11">
        <f>G56</f>
        <v>211239</v>
      </c>
      <c r="H55" s="11">
        <f>H56</f>
        <v>66376</v>
      </c>
      <c r="I55" s="11">
        <f>I56</f>
        <v>73542</v>
      </c>
      <c r="J55" s="11">
        <f>J56</f>
        <v>0</v>
      </c>
      <c r="K55" s="11">
        <f>F55-I55-J55</f>
        <v>204073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140000</v>
      </c>
      <c r="E56" s="11">
        <v>163000</v>
      </c>
      <c r="F56" s="11">
        <f>G56+H56</f>
        <v>277615</v>
      </c>
      <c r="G56" s="11">
        <v>211239</v>
      </c>
      <c r="H56" s="11">
        <v>66376</v>
      </c>
      <c r="I56" s="11">
        <v>73542</v>
      </c>
      <c r="J56" s="11">
        <v>0</v>
      </c>
      <c r="K56" s="11">
        <f>F56-I56-J56</f>
        <v>204073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+D58+D59+D60</f>
        <v>238877</v>
      </c>
      <c r="E57" s="11">
        <f>+E58+E59+E60</f>
        <v>318877</v>
      </c>
      <c r="F57" s="11">
        <f>G57+H57</f>
        <v>373707</v>
      </c>
      <c r="G57" s="11">
        <f>+G58+G59+G60</f>
        <v>54153</v>
      </c>
      <c r="H57" s="11">
        <f>+H58+H59+H60</f>
        <v>319554</v>
      </c>
      <c r="I57" s="11">
        <f>+I58+I59+I60</f>
        <v>289475</v>
      </c>
      <c r="J57" s="11">
        <f>+J58+J59+J60</f>
        <v>0</v>
      </c>
      <c r="K57" s="11">
        <f>F57-I57-J57</f>
        <v>84232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88877</v>
      </c>
      <c r="E58" s="11">
        <v>127877</v>
      </c>
      <c r="F58" s="11">
        <f>G58+H58</f>
        <v>122893</v>
      </c>
      <c r="G58" s="11">
        <v>30129</v>
      </c>
      <c r="H58" s="11">
        <v>92764</v>
      </c>
      <c r="I58" s="11">
        <v>94377</v>
      </c>
      <c r="J58" s="11">
        <v>0</v>
      </c>
      <c r="K58" s="11">
        <f>F58-I58-J58</f>
        <v>28516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1000</v>
      </c>
      <c r="F59" s="11">
        <f>G59+H59</f>
        <v>590</v>
      </c>
      <c r="G59" s="11">
        <v>414</v>
      </c>
      <c r="H59" s="11">
        <v>176</v>
      </c>
      <c r="I59" s="11">
        <v>155</v>
      </c>
      <c r="J59" s="11">
        <v>0</v>
      </c>
      <c r="K59" s="11">
        <f>F59-I59-J59</f>
        <v>435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150000</v>
      </c>
      <c r="E60" s="11">
        <v>190000</v>
      </c>
      <c r="F60" s="11">
        <f>G60+H60</f>
        <v>250224</v>
      </c>
      <c r="G60" s="11">
        <v>23610</v>
      </c>
      <c r="H60" s="11">
        <v>226614</v>
      </c>
      <c r="I60" s="11">
        <v>194943</v>
      </c>
      <c r="J60" s="11">
        <v>0</v>
      </c>
      <c r="K60" s="11">
        <f>F60-I60-J60</f>
        <v>55281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-537277</v>
      </c>
      <c r="E61" s="11">
        <v>-971060</v>
      </c>
      <c r="F61" s="11">
        <f>G61+H61</f>
        <v>-928121</v>
      </c>
      <c r="G61" s="11">
        <v>0</v>
      </c>
      <c r="H61" s="11">
        <v>-928121</v>
      </c>
      <c r="I61" s="11">
        <v>-928121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537277</v>
      </c>
      <c r="E62" s="11">
        <v>971060</v>
      </c>
      <c r="F62" s="11">
        <f>G62+H62</f>
        <v>928121</v>
      </c>
      <c r="G62" s="11">
        <v>0</v>
      </c>
      <c r="H62" s="11">
        <v>928121</v>
      </c>
      <c r="I62" s="11">
        <v>928121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40823</v>
      </c>
      <c r="E63" s="11">
        <f>E64</f>
        <v>40823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40823</v>
      </c>
      <c r="E64" s="11">
        <f>+E65</f>
        <v>40823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1" s="6" customFormat="1" ht="33" x14ac:dyDescent="0.25">
      <c r="A65" s="10" t="s">
        <v>181</v>
      </c>
      <c r="B65" s="10" t="s">
        <v>182</v>
      </c>
      <c r="C65" s="10" t="s">
        <v>183</v>
      </c>
      <c r="D65" s="11">
        <v>40823</v>
      </c>
      <c r="E65" s="11">
        <v>40823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1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2219762</v>
      </c>
      <c r="E66" s="11">
        <f>E67</f>
        <v>15657762</v>
      </c>
      <c r="F66" s="11">
        <f>G66+H66</f>
        <v>10396363</v>
      </c>
      <c r="G66" s="11">
        <f>G67</f>
        <v>0</v>
      </c>
      <c r="H66" s="11">
        <f>H67</f>
        <v>10396363</v>
      </c>
      <c r="I66" s="11">
        <f>I67</f>
        <v>10396363</v>
      </c>
      <c r="J66" s="11">
        <f>J67</f>
        <v>0</v>
      </c>
      <c r="K66" s="11">
        <f>F66-I66-J66</f>
        <v>0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D68+D77</f>
        <v>2219762</v>
      </c>
      <c r="E67" s="11">
        <f>E68+E77</f>
        <v>15657762</v>
      </c>
      <c r="F67" s="11">
        <f>G67+H67</f>
        <v>10396363</v>
      </c>
      <c r="G67" s="11">
        <f>G68+G77</f>
        <v>0</v>
      </c>
      <c r="H67" s="11">
        <f>H68+H77</f>
        <v>10396363</v>
      </c>
      <c r="I67" s="11">
        <f>I68+I77</f>
        <v>10396363</v>
      </c>
      <c r="J67" s="11">
        <f>J68+J77</f>
        <v>0</v>
      </c>
      <c r="K67" s="11">
        <f>F67-I67-J67</f>
        <v>0</v>
      </c>
    </row>
    <row r="68" spans="1:11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+D69+D70+D71+D72+D73</f>
        <v>1913141</v>
      </c>
      <c r="E68" s="11">
        <f>+E69+E70+E71+E72+E73</f>
        <v>14835141</v>
      </c>
      <c r="F68" s="11">
        <f>G68+H68</f>
        <v>10134963</v>
      </c>
      <c r="G68" s="11">
        <f>+G69+G70+G71+G72+G73</f>
        <v>0</v>
      </c>
      <c r="H68" s="11">
        <f>+H69+H70+H71+H72+H73</f>
        <v>10134963</v>
      </c>
      <c r="I68" s="11">
        <f>+I69+I70+I71+I72+I73</f>
        <v>10134963</v>
      </c>
      <c r="J68" s="11">
        <f>+J69+J70+J71+J72+J73</f>
        <v>0</v>
      </c>
      <c r="K68" s="11">
        <f>F68-I68-J68</f>
        <v>0</v>
      </c>
    </row>
    <row r="69" spans="1:11" s="6" customFormat="1" x14ac:dyDescent="0.25">
      <c r="A69" s="10" t="s">
        <v>193</v>
      </c>
      <c r="B69" s="10" t="s">
        <v>194</v>
      </c>
      <c r="C69" s="10" t="s">
        <v>195</v>
      </c>
      <c r="D69" s="11">
        <v>130000</v>
      </c>
      <c r="E69" s="11">
        <v>130000</v>
      </c>
      <c r="F69" s="11">
        <f>G69+H69</f>
        <v>120530</v>
      </c>
      <c r="G69" s="11">
        <v>0</v>
      </c>
      <c r="H69" s="11">
        <v>120530</v>
      </c>
      <c r="I69" s="11">
        <v>120530</v>
      </c>
      <c r="J69" s="11">
        <v>0</v>
      </c>
      <c r="K69" s="11">
        <f>F69-I69-J69</f>
        <v>0</v>
      </c>
    </row>
    <row r="70" spans="1:11" s="6" customFormat="1" ht="43.5" x14ac:dyDescent="0.25">
      <c r="A70" s="10" t="s">
        <v>196</v>
      </c>
      <c r="B70" s="10" t="s">
        <v>197</v>
      </c>
      <c r="C70" s="10" t="s">
        <v>198</v>
      </c>
      <c r="D70" s="11">
        <v>195000</v>
      </c>
      <c r="E70" s="11">
        <v>215000</v>
      </c>
      <c r="F70" s="11">
        <f>G70+H70</f>
        <v>212068</v>
      </c>
      <c r="G70" s="11">
        <v>0</v>
      </c>
      <c r="H70" s="11">
        <v>212068</v>
      </c>
      <c r="I70" s="11">
        <v>212068</v>
      </c>
      <c r="J70" s="11">
        <v>0</v>
      </c>
      <c r="K70" s="11">
        <f>F70-I70-J70</f>
        <v>0</v>
      </c>
    </row>
    <row r="71" spans="1:11" s="6" customFormat="1" ht="22.5" x14ac:dyDescent="0.25">
      <c r="A71" s="10" t="s">
        <v>199</v>
      </c>
      <c r="B71" s="10" t="s">
        <v>200</v>
      </c>
      <c r="C71" s="10" t="s">
        <v>201</v>
      </c>
      <c r="D71" s="11">
        <v>241000</v>
      </c>
      <c r="E71" s="11">
        <v>5003000</v>
      </c>
      <c r="F71" s="11">
        <f>G71+H71</f>
        <v>1658430</v>
      </c>
      <c r="G71" s="11">
        <v>0</v>
      </c>
      <c r="H71" s="11">
        <v>1658430</v>
      </c>
      <c r="I71" s="11">
        <v>1658430</v>
      </c>
      <c r="J71" s="11">
        <v>0</v>
      </c>
      <c r="K71" s="11">
        <f>F71-I71-J71</f>
        <v>0</v>
      </c>
    </row>
    <row r="72" spans="1:11" s="6" customFormat="1" ht="33" x14ac:dyDescent="0.25">
      <c r="A72" s="10" t="s">
        <v>202</v>
      </c>
      <c r="B72" s="10" t="s">
        <v>203</v>
      </c>
      <c r="C72" s="10" t="s">
        <v>204</v>
      </c>
      <c r="D72" s="11">
        <v>40000</v>
      </c>
      <c r="E72" s="11">
        <v>8180000</v>
      </c>
      <c r="F72" s="11">
        <f>G72+H72</f>
        <v>7768069</v>
      </c>
      <c r="G72" s="11">
        <v>0</v>
      </c>
      <c r="H72" s="11">
        <v>7768069</v>
      </c>
      <c r="I72" s="11">
        <v>7768069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205</v>
      </c>
      <c r="B73" s="10" t="s">
        <v>206</v>
      </c>
      <c r="C73" s="10" t="s">
        <v>207</v>
      </c>
      <c r="D73" s="11">
        <f>D74+D75+D76</f>
        <v>1307141</v>
      </c>
      <c r="E73" s="11">
        <f>E74+E75+E76</f>
        <v>1307141</v>
      </c>
      <c r="F73" s="11">
        <f>G73+H73</f>
        <v>375866</v>
      </c>
      <c r="G73" s="11">
        <f>G74+G75+G76</f>
        <v>0</v>
      </c>
      <c r="H73" s="11">
        <f>H74+H75+H76</f>
        <v>375866</v>
      </c>
      <c r="I73" s="11">
        <f>I74+I75+I76</f>
        <v>375866</v>
      </c>
      <c r="J73" s="11">
        <f>J74+J75+J76</f>
        <v>0</v>
      </c>
      <c r="K73" s="11">
        <f>F73-I73-J73</f>
        <v>0</v>
      </c>
    </row>
    <row r="74" spans="1:11" s="6" customFormat="1" x14ac:dyDescent="0.25">
      <c r="A74" s="10" t="s">
        <v>208</v>
      </c>
      <c r="B74" s="10" t="s">
        <v>209</v>
      </c>
      <c r="C74" s="10" t="s">
        <v>210</v>
      </c>
      <c r="D74" s="11">
        <v>1093395</v>
      </c>
      <c r="E74" s="11">
        <v>1093395</v>
      </c>
      <c r="F74" s="11">
        <f>G74+H74</f>
        <v>315854</v>
      </c>
      <c r="G74" s="11">
        <v>0</v>
      </c>
      <c r="H74" s="11">
        <v>315854</v>
      </c>
      <c r="I74" s="11">
        <v>315854</v>
      </c>
      <c r="J74" s="11">
        <v>0</v>
      </c>
      <c r="K74" s="11">
        <f>F74-I74-J74</f>
        <v>0</v>
      </c>
    </row>
    <row r="75" spans="1:11" s="6" customFormat="1" x14ac:dyDescent="0.25">
      <c r="A75" s="10" t="s">
        <v>211</v>
      </c>
      <c r="B75" s="10" t="s">
        <v>212</v>
      </c>
      <c r="C75" s="10" t="s">
        <v>213</v>
      </c>
      <c r="D75" s="11">
        <v>213746</v>
      </c>
      <c r="E75" s="11">
        <v>213746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0</v>
      </c>
      <c r="F76" s="11">
        <f>G76+H76</f>
        <v>60012</v>
      </c>
      <c r="G76" s="11">
        <v>0</v>
      </c>
      <c r="H76" s="11">
        <v>60012</v>
      </c>
      <c r="I76" s="11">
        <v>60012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217</v>
      </c>
      <c r="B77" s="10" t="s">
        <v>218</v>
      </c>
      <c r="C77" s="10" t="s">
        <v>219</v>
      </c>
      <c r="D77" s="11">
        <f>+D78+D79+D80</f>
        <v>306621</v>
      </c>
      <c r="E77" s="11">
        <f>+E78+E79+E80</f>
        <v>822621</v>
      </c>
      <c r="F77" s="11">
        <f>G77+H77</f>
        <v>261400</v>
      </c>
      <c r="G77" s="11">
        <f>+G78+G79+G80</f>
        <v>0</v>
      </c>
      <c r="H77" s="11">
        <f>+H78+H79+H80</f>
        <v>261400</v>
      </c>
      <c r="I77" s="11">
        <f>+I78+I79+I80</f>
        <v>261400</v>
      </c>
      <c r="J77" s="11">
        <f>+J78+J79+J80</f>
        <v>0</v>
      </c>
      <c r="K77" s="11">
        <f>F77-I77-J77</f>
        <v>0</v>
      </c>
    </row>
    <row r="78" spans="1:11" s="6" customFormat="1" ht="33" x14ac:dyDescent="0.25">
      <c r="A78" s="10" t="s">
        <v>220</v>
      </c>
      <c r="B78" s="10" t="s">
        <v>221</v>
      </c>
      <c r="C78" s="10" t="s">
        <v>222</v>
      </c>
      <c r="D78" s="11">
        <v>0</v>
      </c>
      <c r="E78" s="11">
        <v>75000</v>
      </c>
      <c r="F78" s="11">
        <f>G78+H78</f>
        <v>75000</v>
      </c>
      <c r="G78" s="11">
        <v>0</v>
      </c>
      <c r="H78" s="11">
        <v>75000</v>
      </c>
      <c r="I78" s="11">
        <v>75000</v>
      </c>
      <c r="J78" s="11">
        <v>0</v>
      </c>
      <c r="K78" s="11">
        <f>F78-I78-J78</f>
        <v>0</v>
      </c>
    </row>
    <row r="79" spans="1:11" s="6" customFormat="1" ht="22.5" x14ac:dyDescent="0.25">
      <c r="A79" s="10" t="s">
        <v>223</v>
      </c>
      <c r="B79" s="10" t="s">
        <v>224</v>
      </c>
      <c r="C79" s="10" t="s">
        <v>225</v>
      </c>
      <c r="D79" s="11">
        <v>306621</v>
      </c>
      <c r="E79" s="11">
        <v>306621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f>D81+D82+D83</f>
        <v>0</v>
      </c>
      <c r="E80" s="11">
        <f>E81+E82+E83</f>
        <v>441000</v>
      </c>
      <c r="F80" s="11">
        <f>G80+H80</f>
        <v>186400</v>
      </c>
      <c r="G80" s="11">
        <f>G81+G82+G83</f>
        <v>0</v>
      </c>
      <c r="H80" s="11">
        <f>H81+H82+H83</f>
        <v>186400</v>
      </c>
      <c r="I80" s="11">
        <f>I81+I82+I83</f>
        <v>186400</v>
      </c>
      <c r="J80" s="11">
        <f>J81+J82+J83</f>
        <v>0</v>
      </c>
      <c r="K80" s="11">
        <f>F80-I80-J80</f>
        <v>0</v>
      </c>
    </row>
    <row r="81" spans="1:12" s="6" customFormat="1" x14ac:dyDescent="0.25">
      <c r="A81" s="10" t="s">
        <v>229</v>
      </c>
      <c r="B81" s="10" t="s">
        <v>230</v>
      </c>
      <c r="C81" s="10" t="s">
        <v>231</v>
      </c>
      <c r="D81" s="11">
        <v>0</v>
      </c>
      <c r="E81" s="11">
        <v>305000</v>
      </c>
      <c r="F81" s="11">
        <f>G81+H81</f>
        <v>156639</v>
      </c>
      <c r="G81" s="11">
        <v>0</v>
      </c>
      <c r="H81" s="11">
        <v>156639</v>
      </c>
      <c r="I81" s="11">
        <v>156639</v>
      </c>
      <c r="J81" s="11">
        <v>0</v>
      </c>
      <c r="K81" s="11">
        <f>F81-I81-J81</f>
        <v>0</v>
      </c>
    </row>
    <row r="82" spans="1:12" s="6" customFormat="1" x14ac:dyDescent="0.25">
      <c r="A82" s="10" t="s">
        <v>232</v>
      </c>
      <c r="B82" s="10" t="s">
        <v>233</v>
      </c>
      <c r="C82" s="10" t="s">
        <v>234</v>
      </c>
      <c r="D82" s="11">
        <v>0</v>
      </c>
      <c r="E82" s="11">
        <v>78000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2" s="6" customFormat="1" x14ac:dyDescent="0.25">
      <c r="A83" s="10" t="s">
        <v>235</v>
      </c>
      <c r="B83" s="10" t="s">
        <v>236</v>
      </c>
      <c r="C83" s="10" t="s">
        <v>237</v>
      </c>
      <c r="D83" s="11">
        <v>0</v>
      </c>
      <c r="E83" s="11">
        <v>58000</v>
      </c>
      <c r="F83" s="11">
        <f>G83+H83</f>
        <v>29761</v>
      </c>
      <c r="G83" s="11">
        <v>0</v>
      </c>
      <c r="H83" s="11">
        <v>29761</v>
      </c>
      <c r="I83" s="11">
        <v>29761</v>
      </c>
      <c r="J83" s="11">
        <v>0</v>
      </c>
      <c r="K83" s="11">
        <f>F83-I83-J83</f>
        <v>0</v>
      </c>
    </row>
    <row r="84" spans="1:12" s="6" customFormat="1" x14ac:dyDescent="0.25">
      <c r="A84" s="8"/>
      <c r="B84" s="8"/>
      <c r="C84" s="8"/>
      <c r="D84" s="9"/>
      <c r="E84" s="9"/>
      <c r="F84" s="9"/>
      <c r="G84" s="9"/>
      <c r="H84" s="9"/>
      <c r="I84" s="9"/>
      <c r="J84" s="9"/>
      <c r="K84" s="9"/>
    </row>
    <row r="85" spans="1:12" x14ac:dyDescent="0.25">
      <c r="A85" s="13" t="s">
        <v>238</v>
      </c>
      <c r="B85" s="13"/>
      <c r="C85" s="13"/>
      <c r="D85" s="13"/>
      <c r="E85" s="13" t="s">
        <v>240</v>
      </c>
      <c r="F85" s="13"/>
      <c r="G85" s="13"/>
      <c r="H85" s="13"/>
      <c r="I85" s="13"/>
      <c r="J85" s="13"/>
      <c r="K85" s="13"/>
      <c r="L85" s="13"/>
    </row>
    <row r="86" spans="1:12" x14ac:dyDescent="0.25">
      <c r="A86" s="3" t="s">
        <v>239</v>
      </c>
      <c r="B86" s="3"/>
      <c r="C86" s="3"/>
      <c r="D86" s="3"/>
      <c r="E86" s="3"/>
      <c r="F86" s="3"/>
      <c r="G86" s="3"/>
      <c r="H86" s="3"/>
      <c r="I86" s="3" t="s">
        <v>241</v>
      </c>
      <c r="J86" s="3"/>
      <c r="K86" s="3"/>
      <c r="L86" s="3"/>
    </row>
    <row r="169" spans="1:20" x14ac:dyDescent="0.25">
      <c r="A169" s="12"/>
      <c r="B169" s="12"/>
      <c r="C169" s="12"/>
      <c r="D169" s="12"/>
      <c r="I169" s="12"/>
      <c r="J169" s="12"/>
      <c r="K169" s="12"/>
      <c r="L169" s="12"/>
      <c r="Q169" s="12"/>
      <c r="R169" s="12"/>
      <c r="S169" s="12"/>
      <c r="T169" s="12"/>
    </row>
  </sheetData>
  <mergeCells count="22">
    <mergeCell ref="A85:D85"/>
    <mergeCell ref="A86:D86"/>
    <mergeCell ref="E85:H85"/>
    <mergeCell ref="E86:H86"/>
    <mergeCell ref="I85:L85"/>
    <mergeCell ref="I86:L8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243</v>
      </c>
      <c r="C11" s="10" t="s">
        <v>21</v>
      </c>
      <c r="D11" s="11">
        <f>D12+D62</f>
        <v>4326600</v>
      </c>
      <c r="E11" s="11">
        <f>E12+E62</f>
        <v>5676600</v>
      </c>
      <c r="F11" s="11">
        <f>G11+H11</f>
        <v>6048656</v>
      </c>
      <c r="G11" s="11">
        <f>G12+G62</f>
        <v>840365</v>
      </c>
      <c r="H11" s="11">
        <f>H12+H62</f>
        <v>5208291</v>
      </c>
      <c r="I11" s="11">
        <f>I12+I62</f>
        <v>5171308</v>
      </c>
      <c r="J11" s="11">
        <f>J12+J62</f>
        <v>1665</v>
      </c>
      <c r="K11" s="11">
        <f>F11-I11-J11</f>
        <v>875683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4131600</v>
      </c>
      <c r="E12" s="11">
        <f>E13+E45</f>
        <v>5386600</v>
      </c>
      <c r="F12" s="11">
        <f>G12+H12</f>
        <v>5761588</v>
      </c>
      <c r="G12" s="11">
        <f>G13+G45</f>
        <v>840365</v>
      </c>
      <c r="H12" s="11">
        <f>H13+H45</f>
        <v>4921223</v>
      </c>
      <c r="I12" s="11">
        <f>I13+I45</f>
        <v>4884240</v>
      </c>
      <c r="J12" s="11">
        <f>J13+J45</f>
        <v>1665</v>
      </c>
      <c r="K12" s="11">
        <f>F12-I12-J12</f>
        <v>875683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4245000</v>
      </c>
      <c r="E13" s="11">
        <f>E14+E22+E32+E42</f>
        <v>5790783</v>
      </c>
      <c r="F13" s="11">
        <f>G13+H13</f>
        <v>5967791</v>
      </c>
      <c r="G13" s="11">
        <f>G14+G22+G32+G42</f>
        <v>567487</v>
      </c>
      <c r="H13" s="11">
        <f>H14+H22+H32+H42</f>
        <v>5400304</v>
      </c>
      <c r="I13" s="11">
        <f>I14+I22+I32+I42</f>
        <v>5385077</v>
      </c>
      <c r="J13" s="11">
        <f>J14+J22+J32+J42</f>
        <v>0</v>
      </c>
      <c r="K13" s="11">
        <f>F13-I13-J13</f>
        <v>582714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793000</v>
      </c>
      <c r="E14" s="11">
        <f>+E15</f>
        <v>926000</v>
      </c>
      <c r="F14" s="11">
        <f>G14+H14</f>
        <v>639863</v>
      </c>
      <c r="G14" s="11">
        <f>+G15</f>
        <v>0</v>
      </c>
      <c r="H14" s="11">
        <f>+H15</f>
        <v>639863</v>
      </c>
      <c r="I14" s="11">
        <f>+I15</f>
        <v>639863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244</v>
      </c>
      <c r="B15" s="10" t="s">
        <v>35</v>
      </c>
      <c r="C15" s="10" t="s">
        <v>36</v>
      </c>
      <c r="D15" s="11">
        <f>D16+D18</f>
        <v>793000</v>
      </c>
      <c r="E15" s="11">
        <f>E16+E18</f>
        <v>926000</v>
      </c>
      <c r="F15" s="11">
        <f>G15+H15</f>
        <v>639863</v>
      </c>
      <c r="G15" s="11">
        <f>G16+G18</f>
        <v>0</v>
      </c>
      <c r="H15" s="11">
        <f>H16+H18</f>
        <v>639863</v>
      </c>
      <c r="I15" s="11">
        <f>I16+I18</f>
        <v>639863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30000</v>
      </c>
      <c r="F16" s="11">
        <f>G16+H16</f>
        <v>5163</v>
      </c>
      <c r="G16" s="11">
        <f>+G17</f>
        <v>0</v>
      </c>
      <c r="H16" s="11">
        <f>+H17</f>
        <v>5163</v>
      </c>
      <c r="I16" s="11">
        <f>+I17</f>
        <v>5163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245</v>
      </c>
      <c r="B17" s="10" t="s">
        <v>41</v>
      </c>
      <c r="C17" s="10" t="s">
        <v>42</v>
      </c>
      <c r="D17" s="11">
        <v>30000</v>
      </c>
      <c r="E17" s="11">
        <v>30000</v>
      </c>
      <c r="F17" s="11">
        <f>G17+H17</f>
        <v>5163</v>
      </c>
      <c r="G17" s="11">
        <v>0</v>
      </c>
      <c r="H17" s="11">
        <v>5163</v>
      </c>
      <c r="I17" s="11">
        <v>5163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763000</v>
      </c>
      <c r="E18" s="11">
        <f>E19+E20+E21</f>
        <v>896000</v>
      </c>
      <c r="F18" s="11">
        <f>G18+H18</f>
        <v>634700</v>
      </c>
      <c r="G18" s="11">
        <f>G19+G20+G21</f>
        <v>0</v>
      </c>
      <c r="H18" s="11">
        <f>H19+H20+H21</f>
        <v>634700</v>
      </c>
      <c r="I18" s="11">
        <f>I19+I20+I21</f>
        <v>634700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488000</v>
      </c>
      <c r="E19" s="11">
        <v>488000</v>
      </c>
      <c r="F19" s="11">
        <f>G19+H19</f>
        <v>229978</v>
      </c>
      <c r="G19" s="11">
        <v>0</v>
      </c>
      <c r="H19" s="11">
        <v>229978</v>
      </c>
      <c r="I19" s="11">
        <v>229978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125000</v>
      </c>
      <c r="E20" s="11">
        <v>150000</v>
      </c>
      <c r="F20" s="11">
        <f>G20+H20</f>
        <v>147273</v>
      </c>
      <c r="G20" s="11">
        <v>0</v>
      </c>
      <c r="H20" s="11">
        <v>147273</v>
      </c>
      <c r="I20" s="11">
        <v>147273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150000</v>
      </c>
      <c r="E21" s="11">
        <v>258000</v>
      </c>
      <c r="F21" s="11">
        <f>G21+H21</f>
        <v>257449</v>
      </c>
      <c r="G21" s="11">
        <v>0</v>
      </c>
      <c r="H21" s="11">
        <v>257449</v>
      </c>
      <c r="I21" s="11">
        <v>257449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246</v>
      </c>
      <c r="B22" s="10" t="s">
        <v>56</v>
      </c>
      <c r="C22" s="10" t="s">
        <v>57</v>
      </c>
      <c r="D22" s="11">
        <f>D23</f>
        <v>298000</v>
      </c>
      <c r="E22" s="11">
        <f>E23</f>
        <v>358100</v>
      </c>
      <c r="F22" s="11">
        <f>G22+H22</f>
        <v>798307</v>
      </c>
      <c r="G22" s="11">
        <f>G23</f>
        <v>533457</v>
      </c>
      <c r="H22" s="11">
        <f>H23</f>
        <v>264850</v>
      </c>
      <c r="I22" s="11">
        <f>I23</f>
        <v>249885</v>
      </c>
      <c r="J22" s="11">
        <f>J23</f>
        <v>0</v>
      </c>
      <c r="K22" s="11">
        <f>F22-I22-J22</f>
        <v>548422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298000</v>
      </c>
      <c r="E23" s="11">
        <f>E24+E27+E31</f>
        <v>358100</v>
      </c>
      <c r="F23" s="11">
        <f>G23+H23</f>
        <v>798307</v>
      </c>
      <c r="G23" s="11">
        <f>G24+G27+G31</f>
        <v>533457</v>
      </c>
      <c r="H23" s="11">
        <f>H24+H27+H31</f>
        <v>264850</v>
      </c>
      <c r="I23" s="11">
        <f>I24+I27+I31</f>
        <v>249885</v>
      </c>
      <c r="J23" s="11">
        <f>J24+J27+J31</f>
        <v>0</v>
      </c>
      <c r="K23" s="11">
        <f>F23-I23-J23</f>
        <v>548422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69000</v>
      </c>
      <c r="E24" s="11">
        <f>E25+E26</f>
        <v>69000</v>
      </c>
      <c r="F24" s="11">
        <f>G24+H24</f>
        <v>62913</v>
      </c>
      <c r="G24" s="11">
        <f>G25+G26</f>
        <v>18155</v>
      </c>
      <c r="H24" s="11">
        <f>H25+H26</f>
        <v>44758</v>
      </c>
      <c r="I24" s="11">
        <f>I25+I26</f>
        <v>43886</v>
      </c>
      <c r="J24" s="11">
        <f>J25+J26</f>
        <v>0</v>
      </c>
      <c r="K24" s="11">
        <f>F24-I24-J24</f>
        <v>19027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34000</v>
      </c>
      <c r="E25" s="11">
        <v>34000</v>
      </c>
      <c r="F25" s="11">
        <f>G25+H25</f>
        <v>40212</v>
      </c>
      <c r="G25" s="11">
        <v>17561</v>
      </c>
      <c r="H25" s="11">
        <v>22651</v>
      </c>
      <c r="I25" s="11">
        <v>22487</v>
      </c>
      <c r="J25" s="11">
        <v>0</v>
      </c>
      <c r="K25" s="11">
        <f>F25-I25-J25</f>
        <v>17725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35000</v>
      </c>
      <c r="E26" s="11">
        <v>35000</v>
      </c>
      <c r="F26" s="11">
        <f>G26+H26</f>
        <v>22701</v>
      </c>
      <c r="G26" s="11">
        <v>594</v>
      </c>
      <c r="H26" s="11">
        <v>22107</v>
      </c>
      <c r="I26" s="11">
        <v>21399</v>
      </c>
      <c r="J26" s="11">
        <v>0</v>
      </c>
      <c r="K26" s="11">
        <f>F26-I26-J26</f>
        <v>1302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209000</v>
      </c>
      <c r="E27" s="11">
        <f>E28+E29+E30</f>
        <v>269100</v>
      </c>
      <c r="F27" s="11">
        <f>G27+H27</f>
        <v>732266</v>
      </c>
      <c r="G27" s="11">
        <f>G28+G29+G30</f>
        <v>512879</v>
      </c>
      <c r="H27" s="11">
        <f>H28+H29+H30</f>
        <v>219387</v>
      </c>
      <c r="I27" s="11">
        <f>I28+I29+I30</f>
        <v>202871</v>
      </c>
      <c r="J27" s="11">
        <f>J28+J29+J30</f>
        <v>0</v>
      </c>
      <c r="K27" s="11">
        <f>F27-I27-J27</f>
        <v>529395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45000</v>
      </c>
      <c r="E28" s="11">
        <v>45000</v>
      </c>
      <c r="F28" s="11">
        <f>G28+H28</f>
        <v>80229</v>
      </c>
      <c r="G28" s="11">
        <v>38693</v>
      </c>
      <c r="H28" s="11">
        <v>41536</v>
      </c>
      <c r="I28" s="11">
        <v>42538</v>
      </c>
      <c r="J28" s="11">
        <v>0</v>
      </c>
      <c r="K28" s="11">
        <f>F28-I28-J28</f>
        <v>37691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6000</v>
      </c>
      <c r="E29" s="11">
        <v>6000</v>
      </c>
      <c r="F29" s="11">
        <f>G29+H29</f>
        <v>1575</v>
      </c>
      <c r="G29" s="11">
        <v>738</v>
      </c>
      <c r="H29" s="11">
        <v>837</v>
      </c>
      <c r="I29" s="11">
        <v>1486</v>
      </c>
      <c r="J29" s="11">
        <v>0</v>
      </c>
      <c r="K29" s="11">
        <f>F29-I29-J29</f>
        <v>89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158000</v>
      </c>
      <c r="E30" s="11">
        <v>218100</v>
      </c>
      <c r="F30" s="11">
        <f>G30+H30</f>
        <v>650462</v>
      </c>
      <c r="G30" s="11">
        <v>473448</v>
      </c>
      <c r="H30" s="11">
        <v>177014</v>
      </c>
      <c r="I30" s="11">
        <v>158847</v>
      </c>
      <c r="J30" s="11">
        <v>0</v>
      </c>
      <c r="K30" s="11">
        <f>F30-I30-J30</f>
        <v>491615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20000</v>
      </c>
      <c r="E31" s="11">
        <v>20000</v>
      </c>
      <c r="F31" s="11">
        <f>G31+H31</f>
        <v>3128</v>
      </c>
      <c r="G31" s="11">
        <v>2423</v>
      </c>
      <c r="H31" s="11">
        <v>705</v>
      </c>
      <c r="I31" s="11">
        <v>3128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247</v>
      </c>
      <c r="B32" s="10" t="s">
        <v>86</v>
      </c>
      <c r="C32" s="10" t="s">
        <v>87</v>
      </c>
      <c r="D32" s="11">
        <f>D33+D37</f>
        <v>3151000</v>
      </c>
      <c r="E32" s="11">
        <f>E33+E37</f>
        <v>4503683</v>
      </c>
      <c r="F32" s="11">
        <f>G32+H32</f>
        <v>4529621</v>
      </c>
      <c r="G32" s="11">
        <f>G33+G37</f>
        <v>34030</v>
      </c>
      <c r="H32" s="11">
        <f>H33+H37</f>
        <v>4495591</v>
      </c>
      <c r="I32" s="11">
        <f>I33+I37</f>
        <v>4495329</v>
      </c>
      <c r="J32" s="11">
        <f>J33+J37</f>
        <v>0</v>
      </c>
      <c r="K32" s="11">
        <f>F32-I32-J32</f>
        <v>34292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3071000</v>
      </c>
      <c r="E33" s="11">
        <f>+E34+E35+E36</f>
        <v>4423683</v>
      </c>
      <c r="F33" s="11">
        <f>G33+H33</f>
        <v>4419531</v>
      </c>
      <c r="G33" s="11">
        <f>+G34+G35+G36</f>
        <v>0</v>
      </c>
      <c r="H33" s="11">
        <f>+H34+H35+H36</f>
        <v>4419531</v>
      </c>
      <c r="I33" s="11">
        <f>+I34+I35+I36</f>
        <v>4419531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248</v>
      </c>
      <c r="B34" s="10" t="s">
        <v>92</v>
      </c>
      <c r="C34" s="10" t="s">
        <v>93</v>
      </c>
      <c r="D34" s="11">
        <v>1894000</v>
      </c>
      <c r="E34" s="11">
        <v>2213000</v>
      </c>
      <c r="F34" s="11">
        <f>G34+H34</f>
        <v>2208848</v>
      </c>
      <c r="G34" s="11">
        <v>0</v>
      </c>
      <c r="H34" s="11">
        <v>2208848</v>
      </c>
      <c r="I34" s="11">
        <v>2208848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249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1137000</v>
      </c>
      <c r="E36" s="11">
        <v>2170683</v>
      </c>
      <c r="F36" s="11">
        <f>G36+H36</f>
        <v>2170683</v>
      </c>
      <c r="G36" s="11">
        <v>0</v>
      </c>
      <c r="H36" s="11">
        <v>2170683</v>
      </c>
      <c r="I36" s="11">
        <v>2170683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250</v>
      </c>
      <c r="B37" s="10" t="s">
        <v>101</v>
      </c>
      <c r="C37" s="10" t="s">
        <v>102</v>
      </c>
      <c r="D37" s="11">
        <f>D38+D41</f>
        <v>80000</v>
      </c>
      <c r="E37" s="11">
        <f>E38+E41</f>
        <v>80000</v>
      </c>
      <c r="F37" s="11">
        <f>G37+H37</f>
        <v>110090</v>
      </c>
      <c r="G37" s="11">
        <f>G38+G41</f>
        <v>34030</v>
      </c>
      <c r="H37" s="11">
        <f>H38+H41</f>
        <v>76060</v>
      </c>
      <c r="I37" s="11">
        <f>I38+I41</f>
        <v>75798</v>
      </c>
      <c r="J37" s="11">
        <f>J38+J41</f>
        <v>0</v>
      </c>
      <c r="K37" s="11">
        <f>F37-I37-J37</f>
        <v>34292</v>
      </c>
    </row>
    <row r="38" spans="1:11" s="6" customFormat="1" ht="22.5" x14ac:dyDescent="0.25">
      <c r="A38" s="10" t="s">
        <v>251</v>
      </c>
      <c r="B38" s="10" t="s">
        <v>104</v>
      </c>
      <c r="C38" s="10" t="s">
        <v>105</v>
      </c>
      <c r="D38" s="11">
        <f>D39+D40</f>
        <v>80000</v>
      </c>
      <c r="E38" s="11">
        <f>E39+E40</f>
        <v>80000</v>
      </c>
      <c r="F38" s="11">
        <f>G38+H38</f>
        <v>109276</v>
      </c>
      <c r="G38" s="11">
        <f>G39+G40</f>
        <v>34030</v>
      </c>
      <c r="H38" s="11">
        <f>H39+H40</f>
        <v>75246</v>
      </c>
      <c r="I38" s="11">
        <f>I39+I40</f>
        <v>74984</v>
      </c>
      <c r="J38" s="11">
        <f>J39+J40</f>
        <v>0</v>
      </c>
      <c r="K38" s="11">
        <f>F38-I38-J38</f>
        <v>34292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65000</v>
      </c>
      <c r="E39" s="11">
        <v>65000</v>
      </c>
      <c r="F39" s="11">
        <f>G39+H39</f>
        <v>96964</v>
      </c>
      <c r="G39" s="11">
        <v>31219</v>
      </c>
      <c r="H39" s="11">
        <v>65745</v>
      </c>
      <c r="I39" s="11">
        <v>62719</v>
      </c>
      <c r="J39" s="11">
        <v>0</v>
      </c>
      <c r="K39" s="11">
        <f>F39-I39-J39</f>
        <v>34245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15000</v>
      </c>
      <c r="E40" s="11">
        <v>15000</v>
      </c>
      <c r="F40" s="11">
        <f>G40+H40</f>
        <v>12312</v>
      </c>
      <c r="G40" s="11">
        <v>2811</v>
      </c>
      <c r="H40" s="11">
        <v>9501</v>
      </c>
      <c r="I40" s="11">
        <v>12265</v>
      </c>
      <c r="J40" s="11">
        <v>0</v>
      </c>
      <c r="K40" s="11">
        <f>F40-I40-J40</f>
        <v>47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814</v>
      </c>
      <c r="G41" s="11">
        <v>0</v>
      </c>
      <c r="H41" s="11">
        <v>814</v>
      </c>
      <c r="I41" s="11">
        <v>814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3000</v>
      </c>
      <c r="E42" s="11">
        <f>E43</f>
        <v>3000</v>
      </c>
      <c r="F42" s="11">
        <f>G42+H42</f>
        <v>0</v>
      </c>
      <c r="G42" s="11">
        <f>G43</f>
        <v>0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252</v>
      </c>
      <c r="B43" s="10" t="s">
        <v>119</v>
      </c>
      <c r="C43" s="10" t="s">
        <v>120</v>
      </c>
      <c r="D43" s="11">
        <f>D44</f>
        <v>3000</v>
      </c>
      <c r="E43" s="11">
        <f>E44</f>
        <v>3000</v>
      </c>
      <c r="F43" s="11">
        <f>G43+H43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3000</v>
      </c>
      <c r="E44" s="11">
        <v>3000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-113400</v>
      </c>
      <c r="E45" s="11">
        <f>E46+E50</f>
        <v>-404183</v>
      </c>
      <c r="F45" s="11">
        <f>G45+H45</f>
        <v>-206203</v>
      </c>
      <c r="G45" s="11">
        <f>G46+G50</f>
        <v>272878</v>
      </c>
      <c r="H45" s="11">
        <f>H46+H50</f>
        <v>-479081</v>
      </c>
      <c r="I45" s="11">
        <f>I46+I50</f>
        <v>-500837</v>
      </c>
      <c r="J45" s="11">
        <f>J46+J50</f>
        <v>1665</v>
      </c>
      <c r="K45" s="11">
        <f>F45-I45-J45</f>
        <v>292969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45000</v>
      </c>
      <c r="E46" s="11">
        <f>E47</f>
        <v>0</v>
      </c>
      <c r="F46" s="11">
        <f>G46+H46</f>
        <v>7486</v>
      </c>
      <c r="G46" s="11">
        <f>G47</f>
        <v>7486</v>
      </c>
      <c r="H46" s="11">
        <f>H47</f>
        <v>0</v>
      </c>
      <c r="I46" s="11">
        <f>I47</f>
        <v>1157</v>
      </c>
      <c r="J46" s="11">
        <f>J47</f>
        <v>1665</v>
      </c>
      <c r="K46" s="11">
        <f>F46-I46-J46</f>
        <v>4664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45000</v>
      </c>
      <c r="E47" s="11">
        <f>+E48</f>
        <v>0</v>
      </c>
      <c r="F47" s="11">
        <f>G47+H47</f>
        <v>7486</v>
      </c>
      <c r="G47" s="11">
        <f>+G48</f>
        <v>7486</v>
      </c>
      <c r="H47" s="11">
        <f>+H48</f>
        <v>0</v>
      </c>
      <c r="I47" s="11">
        <f>+I48</f>
        <v>1157</v>
      </c>
      <c r="J47" s="11">
        <f>+J48</f>
        <v>1665</v>
      </c>
      <c r="K47" s="11">
        <f>F47-I47-J47</f>
        <v>4664</v>
      </c>
    </row>
    <row r="48" spans="1:11" s="6" customFormat="1" x14ac:dyDescent="0.25">
      <c r="A48" s="10" t="s">
        <v>253</v>
      </c>
      <c r="B48" s="10" t="s">
        <v>134</v>
      </c>
      <c r="C48" s="10" t="s">
        <v>135</v>
      </c>
      <c r="D48" s="11">
        <f>+D49</f>
        <v>45000</v>
      </c>
      <c r="E48" s="11">
        <f>+E49</f>
        <v>0</v>
      </c>
      <c r="F48" s="11">
        <f>G48+H48</f>
        <v>7486</v>
      </c>
      <c r="G48" s="11">
        <f>+G49</f>
        <v>7486</v>
      </c>
      <c r="H48" s="11">
        <f>+H49</f>
        <v>0</v>
      </c>
      <c r="I48" s="11">
        <f>+I49</f>
        <v>1157</v>
      </c>
      <c r="J48" s="11">
        <f>+J49</f>
        <v>1665</v>
      </c>
      <c r="K48" s="11">
        <f>F48-I48-J48</f>
        <v>4664</v>
      </c>
    </row>
    <row r="49" spans="1:11" s="6" customFormat="1" ht="22.5" x14ac:dyDescent="0.25">
      <c r="A49" s="10" t="s">
        <v>254</v>
      </c>
      <c r="B49" s="10" t="s">
        <v>137</v>
      </c>
      <c r="C49" s="10" t="s">
        <v>138</v>
      </c>
      <c r="D49" s="11">
        <v>45000</v>
      </c>
      <c r="E49" s="11">
        <v>0</v>
      </c>
      <c r="F49" s="11">
        <f>G49+H49</f>
        <v>7486</v>
      </c>
      <c r="G49" s="11">
        <v>7486</v>
      </c>
      <c r="H49" s="11">
        <v>0</v>
      </c>
      <c r="I49" s="11">
        <v>1157</v>
      </c>
      <c r="J49" s="11">
        <v>1665</v>
      </c>
      <c r="K49" s="11">
        <f>F49-I49-J49</f>
        <v>4664</v>
      </c>
    </row>
    <row r="50" spans="1:11" s="6" customFormat="1" ht="22.5" x14ac:dyDescent="0.25">
      <c r="A50" s="10" t="s">
        <v>255</v>
      </c>
      <c r="B50" s="10" t="s">
        <v>140</v>
      </c>
      <c r="C50" s="10" t="s">
        <v>141</v>
      </c>
      <c r="D50" s="11">
        <f>D51+D53+D56+D60</f>
        <v>-158400</v>
      </c>
      <c r="E50" s="11">
        <f>E51+E53+E56+E60</f>
        <v>-404183</v>
      </c>
      <c r="F50" s="11">
        <f>G50+H50</f>
        <v>-213689</v>
      </c>
      <c r="G50" s="11">
        <f>G51+G53+G56+G60</f>
        <v>265392</v>
      </c>
      <c r="H50" s="11">
        <f>H51+H53+H56+H60</f>
        <v>-479081</v>
      </c>
      <c r="I50" s="11">
        <f>I51+I53+I56+I60</f>
        <v>-501994</v>
      </c>
      <c r="J50" s="11">
        <f>J51+J53+J56+J60</f>
        <v>0</v>
      </c>
      <c r="K50" s="11">
        <f>F50-I50-J50</f>
        <v>288305</v>
      </c>
    </row>
    <row r="51" spans="1:11" s="6" customFormat="1" ht="43.5" x14ac:dyDescent="0.25">
      <c r="A51" s="10" t="s">
        <v>256</v>
      </c>
      <c r="B51" s="10" t="s">
        <v>143</v>
      </c>
      <c r="C51" s="10" t="s">
        <v>144</v>
      </c>
      <c r="D51" s="11">
        <f>+D52</f>
        <v>0</v>
      </c>
      <c r="E51" s="11">
        <f>+E52</f>
        <v>85000</v>
      </c>
      <c r="F51" s="11">
        <f>G51+H51</f>
        <v>63110</v>
      </c>
      <c r="G51" s="11">
        <f>+G52</f>
        <v>0</v>
      </c>
      <c r="H51" s="11">
        <f>+H52</f>
        <v>63110</v>
      </c>
      <c r="I51" s="11">
        <f>+I52</f>
        <v>63110</v>
      </c>
      <c r="J51" s="11">
        <f>+J52</f>
        <v>0</v>
      </c>
      <c r="K51" s="11">
        <f>F51-I51-J51</f>
        <v>0</v>
      </c>
    </row>
    <row r="52" spans="1:11" s="6" customFormat="1" ht="22.5" x14ac:dyDescent="0.25">
      <c r="A52" s="10" t="s">
        <v>257</v>
      </c>
      <c r="B52" s="10" t="s">
        <v>146</v>
      </c>
      <c r="C52" s="10" t="s">
        <v>147</v>
      </c>
      <c r="D52" s="11">
        <v>0</v>
      </c>
      <c r="E52" s="11">
        <v>85000</v>
      </c>
      <c r="F52" s="11">
        <f>G52+H52</f>
        <v>63110</v>
      </c>
      <c r="G52" s="11">
        <v>0</v>
      </c>
      <c r="H52" s="11">
        <v>63110</v>
      </c>
      <c r="I52" s="11">
        <v>63110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258</v>
      </c>
      <c r="B53" s="10" t="s">
        <v>149</v>
      </c>
      <c r="C53" s="10" t="s">
        <v>150</v>
      </c>
      <c r="D53" s="11">
        <f>D54</f>
        <v>140000</v>
      </c>
      <c r="E53" s="11">
        <f>E54</f>
        <v>163000</v>
      </c>
      <c r="F53" s="11">
        <f>G53+H53</f>
        <v>277615</v>
      </c>
      <c r="G53" s="11">
        <f>G54</f>
        <v>211239</v>
      </c>
      <c r="H53" s="11">
        <f>H54</f>
        <v>66376</v>
      </c>
      <c r="I53" s="11">
        <f>I54</f>
        <v>73542</v>
      </c>
      <c r="J53" s="11">
        <f>J54</f>
        <v>0</v>
      </c>
      <c r="K53" s="11">
        <f>F53-I53-J53</f>
        <v>204073</v>
      </c>
    </row>
    <row r="54" spans="1:11" s="6" customFormat="1" ht="22.5" x14ac:dyDescent="0.25">
      <c r="A54" s="10" t="s">
        <v>259</v>
      </c>
      <c r="B54" s="10" t="s">
        <v>152</v>
      </c>
      <c r="C54" s="10" t="s">
        <v>153</v>
      </c>
      <c r="D54" s="11">
        <f>D55</f>
        <v>140000</v>
      </c>
      <c r="E54" s="11">
        <f>E55</f>
        <v>163000</v>
      </c>
      <c r="F54" s="11">
        <f>G54+H54</f>
        <v>277615</v>
      </c>
      <c r="G54" s="11">
        <f>G55</f>
        <v>211239</v>
      </c>
      <c r="H54" s="11">
        <f>H55</f>
        <v>66376</v>
      </c>
      <c r="I54" s="11">
        <f>I55</f>
        <v>73542</v>
      </c>
      <c r="J54" s="11">
        <f>J55</f>
        <v>0</v>
      </c>
      <c r="K54" s="11">
        <f>F54-I54-J54</f>
        <v>204073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140000</v>
      </c>
      <c r="E55" s="11">
        <v>163000</v>
      </c>
      <c r="F55" s="11">
        <f>G55+H55</f>
        <v>277615</v>
      </c>
      <c r="G55" s="11">
        <v>211239</v>
      </c>
      <c r="H55" s="11">
        <v>66376</v>
      </c>
      <c r="I55" s="11">
        <v>73542</v>
      </c>
      <c r="J55" s="11">
        <v>0</v>
      </c>
      <c r="K55" s="11">
        <f>F55-I55-J55</f>
        <v>204073</v>
      </c>
    </row>
    <row r="56" spans="1:11" s="6" customFormat="1" ht="33" x14ac:dyDescent="0.25">
      <c r="A56" s="10" t="s">
        <v>260</v>
      </c>
      <c r="B56" s="10" t="s">
        <v>158</v>
      </c>
      <c r="C56" s="10" t="s">
        <v>159</v>
      </c>
      <c r="D56" s="11">
        <f>+D57+D58+D59</f>
        <v>238877</v>
      </c>
      <c r="E56" s="11">
        <f>+E57+E58+E59</f>
        <v>318877</v>
      </c>
      <c r="F56" s="11">
        <f>G56+H56</f>
        <v>373707</v>
      </c>
      <c r="G56" s="11">
        <f>+G57+G58+G59</f>
        <v>54153</v>
      </c>
      <c r="H56" s="11">
        <f>+H57+H58+H59</f>
        <v>319554</v>
      </c>
      <c r="I56" s="11">
        <f>+I57+I58+I59</f>
        <v>289475</v>
      </c>
      <c r="J56" s="11">
        <f>+J57+J58+J59</f>
        <v>0</v>
      </c>
      <c r="K56" s="11">
        <f>F56-I56-J56</f>
        <v>84232</v>
      </c>
    </row>
    <row r="57" spans="1:11" s="6" customFormat="1" x14ac:dyDescent="0.25">
      <c r="A57" s="10" t="s">
        <v>261</v>
      </c>
      <c r="B57" s="10" t="s">
        <v>161</v>
      </c>
      <c r="C57" s="10" t="s">
        <v>162</v>
      </c>
      <c r="D57" s="11">
        <v>88877</v>
      </c>
      <c r="E57" s="11">
        <v>127877</v>
      </c>
      <c r="F57" s="11">
        <f>G57+H57</f>
        <v>122893</v>
      </c>
      <c r="G57" s="11">
        <v>30129</v>
      </c>
      <c r="H57" s="11">
        <v>92764</v>
      </c>
      <c r="I57" s="11">
        <v>94377</v>
      </c>
      <c r="J57" s="11">
        <v>0</v>
      </c>
      <c r="K57" s="11">
        <f>F57-I57-J57</f>
        <v>28516</v>
      </c>
    </row>
    <row r="58" spans="1:11" s="6" customFormat="1" ht="22.5" x14ac:dyDescent="0.25">
      <c r="A58" s="10" t="s">
        <v>160</v>
      </c>
      <c r="B58" s="10" t="s">
        <v>164</v>
      </c>
      <c r="C58" s="10" t="s">
        <v>165</v>
      </c>
      <c r="D58" s="11">
        <v>0</v>
      </c>
      <c r="E58" s="11">
        <v>1000</v>
      </c>
      <c r="F58" s="11">
        <f>G58+H58</f>
        <v>590</v>
      </c>
      <c r="G58" s="11">
        <v>414</v>
      </c>
      <c r="H58" s="11">
        <v>176</v>
      </c>
      <c r="I58" s="11">
        <v>155</v>
      </c>
      <c r="J58" s="11">
        <v>0</v>
      </c>
      <c r="K58" s="11">
        <f>F58-I58-J58</f>
        <v>435</v>
      </c>
    </row>
    <row r="59" spans="1:11" s="6" customFormat="1" x14ac:dyDescent="0.25">
      <c r="A59" s="10" t="s">
        <v>163</v>
      </c>
      <c r="B59" s="10" t="s">
        <v>167</v>
      </c>
      <c r="C59" s="10" t="s">
        <v>168</v>
      </c>
      <c r="D59" s="11">
        <v>150000</v>
      </c>
      <c r="E59" s="11">
        <v>190000</v>
      </c>
      <c r="F59" s="11">
        <f>G59+H59</f>
        <v>250224</v>
      </c>
      <c r="G59" s="11">
        <v>23610</v>
      </c>
      <c r="H59" s="11">
        <v>226614</v>
      </c>
      <c r="I59" s="11">
        <v>194943</v>
      </c>
      <c r="J59" s="11">
        <v>0</v>
      </c>
      <c r="K59" s="11">
        <f>F59-I59-J59</f>
        <v>55281</v>
      </c>
    </row>
    <row r="60" spans="1:11" s="6" customFormat="1" ht="22.5" x14ac:dyDescent="0.25">
      <c r="A60" s="10" t="s">
        <v>262</v>
      </c>
      <c r="B60" s="10" t="s">
        <v>263</v>
      </c>
      <c r="C60" s="10" t="s">
        <v>264</v>
      </c>
      <c r="D60" s="11">
        <f>+D61</f>
        <v>-537277</v>
      </c>
      <c r="E60" s="11">
        <f>+E61</f>
        <v>-971060</v>
      </c>
      <c r="F60" s="11">
        <f>G60+H60</f>
        <v>-928121</v>
      </c>
      <c r="G60" s="11">
        <f>+G61</f>
        <v>0</v>
      </c>
      <c r="H60" s="11">
        <f>+H61</f>
        <v>-928121</v>
      </c>
      <c r="I60" s="11">
        <f>+I61</f>
        <v>-928121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265</v>
      </c>
      <c r="B61" s="10" t="s">
        <v>170</v>
      </c>
      <c r="C61" s="10" t="s">
        <v>171</v>
      </c>
      <c r="D61" s="11">
        <v>-537277</v>
      </c>
      <c r="E61" s="11">
        <v>-971060</v>
      </c>
      <c r="F61" s="11">
        <f>G61+H61</f>
        <v>-928121</v>
      </c>
      <c r="G61" s="11">
        <v>0</v>
      </c>
      <c r="H61" s="11">
        <v>-928121</v>
      </c>
      <c r="I61" s="11">
        <v>-928121</v>
      </c>
      <c r="J61" s="11">
        <v>0</v>
      </c>
      <c r="K61" s="11">
        <f>F61-I61-J61</f>
        <v>0</v>
      </c>
    </row>
    <row r="62" spans="1:11" s="6" customFormat="1" x14ac:dyDescent="0.25">
      <c r="A62" s="10" t="s">
        <v>266</v>
      </c>
      <c r="B62" s="10" t="s">
        <v>185</v>
      </c>
      <c r="C62" s="10" t="s">
        <v>186</v>
      </c>
      <c r="D62" s="11">
        <f>D63</f>
        <v>195000</v>
      </c>
      <c r="E62" s="11">
        <f>E63</f>
        <v>290000</v>
      </c>
      <c r="F62" s="11">
        <f>G62+H62</f>
        <v>287068</v>
      </c>
      <c r="G62" s="11">
        <f>G63</f>
        <v>0</v>
      </c>
      <c r="H62" s="11">
        <f>H63</f>
        <v>287068</v>
      </c>
      <c r="I62" s="11">
        <f>I63</f>
        <v>287068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267</v>
      </c>
      <c r="B63" s="10" t="s">
        <v>188</v>
      </c>
      <c r="C63" s="10" t="s">
        <v>189</v>
      </c>
      <c r="D63" s="11">
        <f>D64+D66</f>
        <v>195000</v>
      </c>
      <c r="E63" s="11">
        <f>E64+E66</f>
        <v>290000</v>
      </c>
      <c r="F63" s="11">
        <f>G63+H63</f>
        <v>287068</v>
      </c>
      <c r="G63" s="11">
        <f>G64+G66</f>
        <v>0</v>
      </c>
      <c r="H63" s="11">
        <f>H64+H66</f>
        <v>287068</v>
      </c>
      <c r="I63" s="11">
        <f>I64+I66</f>
        <v>287068</v>
      </c>
      <c r="J63" s="11">
        <f>J64+J66</f>
        <v>0</v>
      </c>
      <c r="K63" s="11">
        <f>F63-I63-J63</f>
        <v>0</v>
      </c>
    </row>
    <row r="64" spans="1:11" s="6" customFormat="1" ht="96" x14ac:dyDescent="0.25">
      <c r="A64" s="10" t="s">
        <v>268</v>
      </c>
      <c r="B64" s="10" t="s">
        <v>191</v>
      </c>
      <c r="C64" s="10" t="s">
        <v>192</v>
      </c>
      <c r="D64" s="11">
        <f>+D65</f>
        <v>195000</v>
      </c>
      <c r="E64" s="11">
        <f>+E65</f>
        <v>215000</v>
      </c>
      <c r="F64" s="11">
        <f>G64+H64</f>
        <v>212068</v>
      </c>
      <c r="G64" s="11">
        <f>+G65</f>
        <v>0</v>
      </c>
      <c r="H64" s="11">
        <f>+H65</f>
        <v>212068</v>
      </c>
      <c r="I64" s="11">
        <f>+I65</f>
        <v>212068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175</v>
      </c>
      <c r="B65" s="10" t="s">
        <v>197</v>
      </c>
      <c r="C65" s="10" t="s">
        <v>198</v>
      </c>
      <c r="D65" s="11">
        <v>195000</v>
      </c>
      <c r="E65" s="11">
        <v>215000</v>
      </c>
      <c r="F65" s="11">
        <f>G65+H65</f>
        <v>212068</v>
      </c>
      <c r="G65" s="11">
        <v>0</v>
      </c>
      <c r="H65" s="11">
        <v>212068</v>
      </c>
      <c r="I65" s="11">
        <v>212068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269</v>
      </c>
      <c r="B66" s="10" t="s">
        <v>218</v>
      </c>
      <c r="C66" s="10" t="s">
        <v>219</v>
      </c>
      <c r="D66" s="11">
        <f>+D67</f>
        <v>0</v>
      </c>
      <c r="E66" s="11">
        <f>+E67</f>
        <v>75000</v>
      </c>
      <c r="F66" s="11">
        <f>G66+H66</f>
        <v>75000</v>
      </c>
      <c r="G66" s="11">
        <f>+G67</f>
        <v>0</v>
      </c>
      <c r="H66" s="11">
        <f>+H67</f>
        <v>75000</v>
      </c>
      <c r="I66" s="11">
        <f>+I67</f>
        <v>75000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270</v>
      </c>
      <c r="B67" s="10" t="s">
        <v>221</v>
      </c>
      <c r="C67" s="10" t="s">
        <v>222</v>
      </c>
      <c r="D67" s="11">
        <v>0</v>
      </c>
      <c r="E67" s="11">
        <v>75000</v>
      </c>
      <c r="F67" s="11">
        <f>G67+H67</f>
        <v>75000</v>
      </c>
      <c r="G67" s="11">
        <v>0</v>
      </c>
      <c r="H67" s="11">
        <v>75000</v>
      </c>
      <c r="I67" s="11">
        <v>75000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238</v>
      </c>
      <c r="B69" s="13"/>
      <c r="C69" s="13"/>
      <c r="D69" s="13"/>
      <c r="E69" s="13" t="s">
        <v>240</v>
      </c>
      <c r="F69" s="13"/>
      <c r="G69" s="13"/>
      <c r="H69" s="13"/>
      <c r="I69" s="13"/>
      <c r="J69" s="13"/>
      <c r="K69" s="13"/>
      <c r="L69" s="13"/>
    </row>
    <row r="70" spans="1:12" x14ac:dyDescent="0.25">
      <c r="A70" s="3" t="s">
        <v>239</v>
      </c>
      <c r="B70" s="3"/>
      <c r="C70" s="3"/>
      <c r="D70" s="3"/>
      <c r="E70" s="3"/>
      <c r="F70" s="3"/>
      <c r="G70" s="3"/>
      <c r="H70" s="3"/>
      <c r="I70" s="3" t="s">
        <v>241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271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272</v>
      </c>
      <c r="C11" s="10" t="s">
        <v>21</v>
      </c>
      <c r="D11" s="11">
        <f>D12+D17+D20</f>
        <v>2602862</v>
      </c>
      <c r="E11" s="11">
        <f>E12+E17+E20</f>
        <v>16379645</v>
      </c>
      <c r="F11" s="11">
        <f>G11+H11</f>
        <v>11037416</v>
      </c>
      <c r="G11" s="11">
        <f>G12+G17+G20</f>
        <v>0</v>
      </c>
      <c r="H11" s="11">
        <f>H12+H17+H20</f>
        <v>11037416</v>
      </c>
      <c r="I11" s="11">
        <f>I12+I17+I20</f>
        <v>11037416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537277</v>
      </c>
      <c r="E12" s="11">
        <f>+E13</f>
        <v>971060</v>
      </c>
      <c r="F12" s="11">
        <f>G12+H12</f>
        <v>928121</v>
      </c>
      <c r="G12" s="11">
        <f>+G13</f>
        <v>0</v>
      </c>
      <c r="H12" s="11">
        <f>+H13</f>
        <v>928121</v>
      </c>
      <c r="I12" s="11">
        <f>+I13</f>
        <v>928121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273</v>
      </c>
      <c r="B13" s="10" t="s">
        <v>125</v>
      </c>
      <c r="C13" s="10" t="s">
        <v>126</v>
      </c>
      <c r="D13" s="11">
        <f>+D14</f>
        <v>537277</v>
      </c>
      <c r="E13" s="11">
        <f>+E14</f>
        <v>971060</v>
      </c>
      <c r="F13" s="11">
        <f>G13+H13</f>
        <v>928121</v>
      </c>
      <c r="G13" s="11">
        <f>+G14</f>
        <v>0</v>
      </c>
      <c r="H13" s="11">
        <f>+H14</f>
        <v>928121</v>
      </c>
      <c r="I13" s="11">
        <f>+I14</f>
        <v>928121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244</v>
      </c>
      <c r="B14" s="10" t="s">
        <v>140</v>
      </c>
      <c r="C14" s="10" t="s">
        <v>141</v>
      </c>
      <c r="D14" s="11">
        <f>+D15</f>
        <v>537277</v>
      </c>
      <c r="E14" s="11">
        <f>+E15</f>
        <v>971060</v>
      </c>
      <c r="F14" s="11">
        <f>G14+H14</f>
        <v>928121</v>
      </c>
      <c r="G14" s="11">
        <f>+G15</f>
        <v>0</v>
      </c>
      <c r="H14" s="11">
        <f>+H15</f>
        <v>928121</v>
      </c>
      <c r="I14" s="11">
        <f>+I15</f>
        <v>928121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274</v>
      </c>
      <c r="B15" s="10" t="s">
        <v>263</v>
      </c>
      <c r="C15" s="10" t="s">
        <v>264</v>
      </c>
      <c r="D15" s="11">
        <f>+D16</f>
        <v>537277</v>
      </c>
      <c r="E15" s="11">
        <f>+E16</f>
        <v>971060</v>
      </c>
      <c r="F15" s="11">
        <f>G15+H15</f>
        <v>928121</v>
      </c>
      <c r="G15" s="11">
        <f>+G16</f>
        <v>0</v>
      </c>
      <c r="H15" s="11">
        <f>+H16</f>
        <v>928121</v>
      </c>
      <c r="I15" s="11">
        <f>+I16</f>
        <v>928121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275</v>
      </c>
      <c r="B16" s="10" t="s">
        <v>173</v>
      </c>
      <c r="C16" s="10" t="s">
        <v>174</v>
      </c>
      <c r="D16" s="11">
        <v>537277</v>
      </c>
      <c r="E16" s="11">
        <v>971060</v>
      </c>
      <c r="F16" s="11">
        <f>G16+H16</f>
        <v>928121</v>
      </c>
      <c r="G16" s="11">
        <v>0</v>
      </c>
      <c r="H16" s="11">
        <v>928121</v>
      </c>
      <c r="I16" s="11">
        <v>928121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40823</v>
      </c>
      <c r="E17" s="11">
        <f>E18</f>
        <v>40823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40823</v>
      </c>
      <c r="E18" s="11">
        <f>+E19</f>
        <v>40823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79</v>
      </c>
      <c r="B19" s="10" t="s">
        <v>182</v>
      </c>
      <c r="C19" s="10" t="s">
        <v>183</v>
      </c>
      <c r="D19" s="11">
        <v>40823</v>
      </c>
      <c r="E19" s="11">
        <v>40823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x14ac:dyDescent="0.25">
      <c r="A20" s="10" t="s">
        <v>91</v>
      </c>
      <c r="B20" s="10" t="s">
        <v>185</v>
      </c>
      <c r="C20" s="10" t="s">
        <v>186</v>
      </c>
      <c r="D20" s="11">
        <f>D21</f>
        <v>2024762</v>
      </c>
      <c r="E20" s="11">
        <f>E21</f>
        <v>15367762</v>
      </c>
      <c r="F20" s="11">
        <f>G20+H20</f>
        <v>10109295</v>
      </c>
      <c r="G20" s="11">
        <f>G21</f>
        <v>0</v>
      </c>
      <c r="H20" s="11">
        <f>H21</f>
        <v>10109295</v>
      </c>
      <c r="I20" s="11">
        <f>I21</f>
        <v>10109295</v>
      </c>
      <c r="J20" s="11">
        <f>J21</f>
        <v>0</v>
      </c>
      <c r="K20" s="11">
        <f>F20-I20-J20</f>
        <v>0</v>
      </c>
    </row>
    <row r="21" spans="1:11" s="6" customFormat="1" ht="22.5" x14ac:dyDescent="0.25">
      <c r="A21" s="10" t="s">
        <v>249</v>
      </c>
      <c r="B21" s="10" t="s">
        <v>188</v>
      </c>
      <c r="C21" s="10" t="s">
        <v>189</v>
      </c>
      <c r="D21" s="11">
        <f>D22+D30</f>
        <v>2024762</v>
      </c>
      <c r="E21" s="11">
        <f>E22+E30</f>
        <v>15367762</v>
      </c>
      <c r="F21" s="11">
        <f>G21+H21</f>
        <v>10109295</v>
      </c>
      <c r="G21" s="11">
        <f>G22+G30</f>
        <v>0</v>
      </c>
      <c r="H21" s="11">
        <f>H22+H30</f>
        <v>10109295</v>
      </c>
      <c r="I21" s="11">
        <f>I22+I30</f>
        <v>10109295</v>
      </c>
      <c r="J21" s="11">
        <f>J22+J30</f>
        <v>0</v>
      </c>
      <c r="K21" s="11">
        <f>F21-I21-J21</f>
        <v>0</v>
      </c>
    </row>
    <row r="22" spans="1:11" s="6" customFormat="1" ht="96" x14ac:dyDescent="0.25">
      <c r="A22" s="10" t="s">
        <v>94</v>
      </c>
      <c r="B22" s="10" t="s">
        <v>191</v>
      </c>
      <c r="C22" s="10" t="s">
        <v>192</v>
      </c>
      <c r="D22" s="11">
        <f>+D23+D24+D25+D26</f>
        <v>1718141</v>
      </c>
      <c r="E22" s="11">
        <f>+E23+E24+E25+E26</f>
        <v>14620141</v>
      </c>
      <c r="F22" s="11">
        <f>G22+H22</f>
        <v>9922895</v>
      </c>
      <c r="G22" s="11">
        <f>+G23+G24+G25+G26</f>
        <v>0</v>
      </c>
      <c r="H22" s="11">
        <f>+H23+H24+H25+H26</f>
        <v>9922895</v>
      </c>
      <c r="I22" s="11">
        <f>+I23+I24+I25+I26</f>
        <v>9922895</v>
      </c>
      <c r="J22" s="11">
        <f>+J23+J24+J25+J26</f>
        <v>0</v>
      </c>
      <c r="K22" s="11">
        <f>F22-I22-J22</f>
        <v>0</v>
      </c>
    </row>
    <row r="23" spans="1:11" s="6" customFormat="1" x14ac:dyDescent="0.25">
      <c r="A23" s="10" t="s">
        <v>276</v>
      </c>
      <c r="B23" s="10" t="s">
        <v>194</v>
      </c>
      <c r="C23" s="10" t="s">
        <v>195</v>
      </c>
      <c r="D23" s="11">
        <v>130000</v>
      </c>
      <c r="E23" s="11">
        <v>130000</v>
      </c>
      <c r="F23" s="11">
        <f>G23+H23</f>
        <v>120530</v>
      </c>
      <c r="G23" s="11">
        <v>0</v>
      </c>
      <c r="H23" s="11">
        <v>120530</v>
      </c>
      <c r="I23" s="11">
        <v>120530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277</v>
      </c>
      <c r="B24" s="10" t="s">
        <v>200</v>
      </c>
      <c r="C24" s="10" t="s">
        <v>201</v>
      </c>
      <c r="D24" s="11">
        <v>241000</v>
      </c>
      <c r="E24" s="11">
        <v>5003000</v>
      </c>
      <c r="F24" s="11">
        <f>G24+H24</f>
        <v>1658430</v>
      </c>
      <c r="G24" s="11">
        <v>0</v>
      </c>
      <c r="H24" s="11">
        <v>1658430</v>
      </c>
      <c r="I24" s="11">
        <v>1658430</v>
      </c>
      <c r="J24" s="11">
        <v>0</v>
      </c>
      <c r="K24" s="11">
        <f>F24-I24-J24</f>
        <v>0</v>
      </c>
    </row>
    <row r="25" spans="1:11" s="6" customFormat="1" ht="33" x14ac:dyDescent="0.25">
      <c r="A25" s="10" t="s">
        <v>154</v>
      </c>
      <c r="B25" s="10" t="s">
        <v>203</v>
      </c>
      <c r="C25" s="10" t="s">
        <v>204</v>
      </c>
      <c r="D25" s="11">
        <v>40000</v>
      </c>
      <c r="E25" s="11">
        <v>8180000</v>
      </c>
      <c r="F25" s="11">
        <f>G25+H25</f>
        <v>7768069</v>
      </c>
      <c r="G25" s="11">
        <v>0</v>
      </c>
      <c r="H25" s="11">
        <v>7768069</v>
      </c>
      <c r="I25" s="11">
        <v>7768069</v>
      </c>
      <c r="J25" s="11">
        <v>0</v>
      </c>
      <c r="K25" s="11">
        <f>F25-I25-J25</f>
        <v>0</v>
      </c>
    </row>
    <row r="26" spans="1:11" s="6" customFormat="1" ht="33" x14ac:dyDescent="0.25">
      <c r="A26" s="10" t="s">
        <v>278</v>
      </c>
      <c r="B26" s="10" t="s">
        <v>206</v>
      </c>
      <c r="C26" s="10" t="s">
        <v>207</v>
      </c>
      <c r="D26" s="11">
        <f>D27+D28+D29</f>
        <v>1307141</v>
      </c>
      <c r="E26" s="11">
        <f>E27+E28+E29</f>
        <v>1307141</v>
      </c>
      <c r="F26" s="11">
        <f>G26+H26</f>
        <v>375866</v>
      </c>
      <c r="G26" s="11">
        <f>G27+G28+G29</f>
        <v>0</v>
      </c>
      <c r="H26" s="11">
        <f>H27+H28+H29</f>
        <v>375866</v>
      </c>
      <c r="I26" s="11">
        <f>I27+I28+I29</f>
        <v>375866</v>
      </c>
      <c r="J26" s="11">
        <f>J27+J28+J29</f>
        <v>0</v>
      </c>
      <c r="K26" s="11">
        <f>F26-I26-J26</f>
        <v>0</v>
      </c>
    </row>
    <row r="27" spans="1:11" s="6" customFormat="1" x14ac:dyDescent="0.25">
      <c r="A27" s="10" t="s">
        <v>279</v>
      </c>
      <c r="B27" s="10" t="s">
        <v>209</v>
      </c>
      <c r="C27" s="10" t="s">
        <v>210</v>
      </c>
      <c r="D27" s="11">
        <v>1093395</v>
      </c>
      <c r="E27" s="11">
        <v>1093395</v>
      </c>
      <c r="F27" s="11">
        <f>G27+H27</f>
        <v>315854</v>
      </c>
      <c r="G27" s="11">
        <v>0</v>
      </c>
      <c r="H27" s="11">
        <v>315854</v>
      </c>
      <c r="I27" s="11">
        <v>315854</v>
      </c>
      <c r="J27" s="11">
        <v>0</v>
      </c>
      <c r="K27" s="11">
        <f>F27-I27-J27</f>
        <v>0</v>
      </c>
    </row>
    <row r="28" spans="1:11" s="6" customFormat="1" x14ac:dyDescent="0.25">
      <c r="A28" s="10" t="s">
        <v>260</v>
      </c>
      <c r="B28" s="10" t="s">
        <v>212</v>
      </c>
      <c r="C28" s="10" t="s">
        <v>213</v>
      </c>
      <c r="D28" s="11">
        <v>213746</v>
      </c>
      <c r="E28" s="11">
        <v>213746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x14ac:dyDescent="0.25">
      <c r="A29" s="10" t="s">
        <v>280</v>
      </c>
      <c r="B29" s="10" t="s">
        <v>215</v>
      </c>
      <c r="C29" s="10" t="s">
        <v>216</v>
      </c>
      <c r="D29" s="11">
        <v>0</v>
      </c>
      <c r="E29" s="11">
        <v>0</v>
      </c>
      <c r="F29" s="11">
        <f>G29+H29</f>
        <v>60012</v>
      </c>
      <c r="G29" s="11">
        <v>0</v>
      </c>
      <c r="H29" s="11">
        <v>60012</v>
      </c>
      <c r="I29" s="11">
        <v>60012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169</v>
      </c>
      <c r="B30" s="10" t="s">
        <v>218</v>
      </c>
      <c r="C30" s="10" t="s">
        <v>219</v>
      </c>
      <c r="D30" s="11">
        <f>+D31+D32</f>
        <v>306621</v>
      </c>
      <c r="E30" s="11">
        <f>+E31+E32</f>
        <v>747621</v>
      </c>
      <c r="F30" s="11">
        <f>G30+H30</f>
        <v>186400</v>
      </c>
      <c r="G30" s="11">
        <f>+G31+G32</f>
        <v>0</v>
      </c>
      <c r="H30" s="11">
        <f>+H31+H32</f>
        <v>186400</v>
      </c>
      <c r="I30" s="11">
        <f>+I31+I32</f>
        <v>186400</v>
      </c>
      <c r="J30" s="11">
        <f>+J31+J32</f>
        <v>0</v>
      </c>
      <c r="K30" s="11">
        <f>F30-I30-J30</f>
        <v>0</v>
      </c>
    </row>
    <row r="31" spans="1:11" s="6" customFormat="1" ht="22.5" x14ac:dyDescent="0.25">
      <c r="A31" s="10" t="s">
        <v>281</v>
      </c>
      <c r="B31" s="10" t="s">
        <v>224</v>
      </c>
      <c r="C31" s="10" t="s">
        <v>225</v>
      </c>
      <c r="D31" s="11">
        <v>306621</v>
      </c>
      <c r="E31" s="11">
        <v>306621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178</v>
      </c>
      <c r="B32" s="10" t="s">
        <v>227</v>
      </c>
      <c r="C32" s="10" t="s">
        <v>228</v>
      </c>
      <c r="D32" s="11">
        <f>D33+D34+D35</f>
        <v>0</v>
      </c>
      <c r="E32" s="11">
        <f>E33+E34+E35</f>
        <v>441000</v>
      </c>
      <c r="F32" s="11">
        <f>G32+H32</f>
        <v>186400</v>
      </c>
      <c r="G32" s="11">
        <f>G33+G34+G35</f>
        <v>0</v>
      </c>
      <c r="H32" s="11">
        <f>H33+H34+H35</f>
        <v>186400</v>
      </c>
      <c r="I32" s="11">
        <f>I33+I34+I35</f>
        <v>186400</v>
      </c>
      <c r="J32" s="11">
        <f>J33+J34+J35</f>
        <v>0</v>
      </c>
      <c r="K32" s="11">
        <f>F32-I32-J32</f>
        <v>0</v>
      </c>
    </row>
    <row r="33" spans="1:12" s="6" customFormat="1" x14ac:dyDescent="0.25">
      <c r="A33" s="10" t="s">
        <v>282</v>
      </c>
      <c r="B33" s="10" t="s">
        <v>230</v>
      </c>
      <c r="C33" s="10" t="s">
        <v>231</v>
      </c>
      <c r="D33" s="11">
        <v>0</v>
      </c>
      <c r="E33" s="11">
        <v>305000</v>
      </c>
      <c r="F33" s="11">
        <f>G33+H33</f>
        <v>156639</v>
      </c>
      <c r="G33" s="11">
        <v>0</v>
      </c>
      <c r="H33" s="11">
        <v>156639</v>
      </c>
      <c r="I33" s="11">
        <v>156639</v>
      </c>
      <c r="J33" s="11">
        <v>0</v>
      </c>
      <c r="K33" s="11">
        <f>F33-I33-J33</f>
        <v>0</v>
      </c>
    </row>
    <row r="34" spans="1:12" s="6" customFormat="1" x14ac:dyDescent="0.25">
      <c r="A34" s="10" t="s">
        <v>283</v>
      </c>
      <c r="B34" s="10" t="s">
        <v>233</v>
      </c>
      <c r="C34" s="10" t="s">
        <v>234</v>
      </c>
      <c r="D34" s="11">
        <v>0</v>
      </c>
      <c r="E34" s="11">
        <v>78000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2" s="6" customFormat="1" x14ac:dyDescent="0.25">
      <c r="A35" s="10" t="s">
        <v>284</v>
      </c>
      <c r="B35" s="10" t="s">
        <v>236</v>
      </c>
      <c r="C35" s="10" t="s">
        <v>237</v>
      </c>
      <c r="D35" s="11">
        <v>0</v>
      </c>
      <c r="E35" s="11">
        <v>58000</v>
      </c>
      <c r="F35" s="11">
        <f>G35+H35</f>
        <v>29761</v>
      </c>
      <c r="G35" s="11">
        <v>0</v>
      </c>
      <c r="H35" s="11">
        <v>29761</v>
      </c>
      <c r="I35" s="11">
        <v>29761</v>
      </c>
      <c r="J35" s="11">
        <v>0</v>
      </c>
      <c r="K35" s="11">
        <f>F35-I35-J35</f>
        <v>0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</row>
    <row r="37" spans="1:12" x14ac:dyDescent="0.25">
      <c r="A37" s="13" t="s">
        <v>238</v>
      </c>
      <c r="B37" s="13"/>
      <c r="C37" s="13"/>
      <c r="D37" s="13"/>
      <c r="E37" s="13" t="s">
        <v>240</v>
      </c>
      <c r="F37" s="13"/>
      <c r="G37" s="13"/>
      <c r="H37" s="13"/>
      <c r="I37" s="13"/>
      <c r="J37" s="13"/>
      <c r="K37" s="13"/>
      <c r="L37" s="13"/>
    </row>
    <row r="38" spans="1:12" x14ac:dyDescent="0.25">
      <c r="A38" s="3" t="s">
        <v>239</v>
      </c>
      <c r="B38" s="3"/>
      <c r="C38" s="3"/>
      <c r="D38" s="3"/>
      <c r="E38" s="3"/>
      <c r="F38" s="3"/>
      <c r="G38" s="3"/>
      <c r="H38" s="3"/>
      <c r="I38" s="3" t="s">
        <v>241</v>
      </c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2">
    <mergeCell ref="A37:D37"/>
    <mergeCell ref="A38:D38"/>
    <mergeCell ref="E37:H37"/>
    <mergeCell ref="E38:H38"/>
    <mergeCell ref="I37:L37"/>
    <mergeCell ref="I38:L3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2025-01-31T08:22:18Z</dcterms:created>
  <dcterms:modified xsi:type="dcterms:W3CDTF">2025-01-31T08:22:39Z</dcterms:modified>
</cp:coreProperties>
</file>